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garchomp126\Dropbox\SMU\Academics\Y2S1\GIS\GIS Project\Proposal\"/>
    </mc:Choice>
  </mc:AlternateContent>
  <xr:revisionPtr revIDLastSave="0" documentId="13_ncr:1_{6A595DA9-5DCA-4DC7-84D7-1AD20C819AEA}" xr6:coauthVersionLast="45" xr6:coauthVersionMax="45" xr10:uidLastSave="{00000000-0000-0000-0000-000000000000}"/>
  <bookViews>
    <workbookView xWindow="-108" yWindow="-108" windowWidth="23256" windowHeight="12576" xr2:uid="{00000000-000D-0000-FFFF-FFFF00000000}"/>
  </bookViews>
  <sheets>
    <sheet name="GanttChart" sheetId="9" r:id="rId1"/>
    <sheet name="Help" sheetId="6" r:id="rId2"/>
  </sheets>
  <definedNames>
    <definedName name="prevWBS" localSheetId="0">GanttChart!$A1048576</definedName>
    <definedName name="_xlnm.Print_Area" localSheetId="0">GanttChart!$A$1:$BN$31</definedName>
    <definedName name="_xlnm.Print_Titles" localSheetId="0">GanttChart!$4:$7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6" i="9" l="1"/>
  <c r="A34" i="9" l="1"/>
  <c r="A35" i="9" s="1"/>
  <c r="A36" i="9" s="1"/>
  <c r="A37" i="9" s="1"/>
  <c r="F34" i="9"/>
  <c r="I34" i="9" s="1"/>
  <c r="F35" i="9"/>
  <c r="I35" i="9" s="1"/>
  <c r="F36" i="9"/>
  <c r="I36" i="9" s="1"/>
  <c r="F37" i="9"/>
  <c r="I37" i="9"/>
  <c r="F25" i="9"/>
  <c r="I25" i="9" s="1"/>
  <c r="F12" i="9"/>
  <c r="I12" i="9" s="1"/>
  <c r="F13" i="9"/>
  <c r="I13" i="9" s="1"/>
  <c r="I31" i="9" l="1"/>
  <c r="I30" i="9"/>
  <c r="F23" i="9" l="1"/>
  <c r="I23" i="9" s="1"/>
  <c r="F18" i="9"/>
  <c r="I18" i="9" s="1"/>
  <c r="F14" i="9"/>
  <c r="I14" i="9" s="1"/>
  <c r="F9" i="9" l="1"/>
  <c r="K6" i="9"/>
  <c r="K4" i="9" s="1"/>
  <c r="F10" i="9" l="1"/>
  <c r="I10" i="9" s="1"/>
  <c r="I9" i="9"/>
  <c r="K7" i="9"/>
  <c r="A8" i="9"/>
  <c r="L6" i="9" l="1"/>
  <c r="F16" i="9" l="1"/>
  <c r="I16" i="9" s="1"/>
  <c r="F15" i="9"/>
  <c r="I15" i="9" s="1"/>
  <c r="F20" i="9"/>
  <c r="I20" i="9" s="1"/>
  <c r="F19" i="9"/>
  <c r="I19" i="9" s="1"/>
  <c r="F24" i="9"/>
  <c r="I24" i="9" s="1"/>
  <c r="F26" i="9"/>
  <c r="I26" i="9" s="1"/>
  <c r="M6" i="9"/>
  <c r="F21" i="9"/>
  <c r="I21" i="9" s="1"/>
  <c r="F27" i="9" l="1"/>
  <c r="I27" i="9" s="1"/>
  <c r="N6" i="9"/>
  <c r="F28" i="9" l="1"/>
  <c r="I28" i="9" s="1"/>
  <c r="F22" i="9"/>
  <c r="I22" i="9" s="1"/>
  <c r="O6" i="9"/>
  <c r="K5" i="9"/>
  <c r="F29" i="9" l="1"/>
  <c r="I29" i="9" s="1"/>
  <c r="F11" i="9"/>
  <c r="I11" i="9" s="1"/>
  <c r="P6" i="9"/>
  <c r="L7" i="9"/>
  <c r="Q6" i="9" l="1"/>
  <c r="M7" i="9"/>
  <c r="R6" i="9" l="1"/>
  <c r="R4" i="9" s="1"/>
  <c r="N7" i="9"/>
  <c r="S6" i="9" l="1"/>
  <c r="O7" i="9"/>
  <c r="T6" i="9" l="1"/>
  <c r="P7" i="9"/>
  <c r="U6" i="9" l="1"/>
  <c r="Q7" i="9"/>
  <c r="V6" i="9" l="1"/>
  <c r="R7" i="9"/>
  <c r="R5" i="9"/>
  <c r="W6" i="9" l="1"/>
  <c r="S7" i="9"/>
  <c r="X6" i="9" l="1"/>
  <c r="T7" i="9"/>
  <c r="Y6" i="9" l="1"/>
  <c r="Y4" i="9" s="1"/>
  <c r="U7" i="9"/>
  <c r="Z6" i="9" l="1"/>
  <c r="V7" i="9"/>
  <c r="AA6" i="9" l="1"/>
  <c r="X7" i="9"/>
  <c r="W7" i="9"/>
  <c r="AB6" i="9" l="1"/>
  <c r="Y5" i="9"/>
  <c r="Y7" i="9"/>
  <c r="Z7" i="9" l="1"/>
  <c r="AD6" i="9" l="1"/>
  <c r="AA7" i="9"/>
  <c r="AE6" i="9" l="1"/>
  <c r="AB7" i="9"/>
  <c r="AF6" i="9" l="1"/>
  <c r="AF4" i="9" s="1"/>
  <c r="AC7" i="9"/>
  <c r="AG6" i="9" l="1"/>
  <c r="AD7" i="9"/>
  <c r="AH6" i="9" l="1"/>
  <c r="AE7" i="9"/>
  <c r="AI6" i="9" l="1"/>
  <c r="AF7" i="9"/>
  <c r="AF5" i="9"/>
  <c r="AJ6" i="9" l="1"/>
  <c r="AG7" i="9"/>
  <c r="AK6" i="9" l="1"/>
  <c r="AH7" i="9"/>
  <c r="AL6" i="9" l="1"/>
  <c r="AI7" i="9"/>
  <c r="AM6" i="9" l="1"/>
  <c r="AM4" i="9" s="1"/>
  <c r="AJ7" i="9"/>
  <c r="AN6" i="9" l="1"/>
  <c r="AK7" i="9"/>
  <c r="AO6" i="9" l="1"/>
  <c r="AL7" i="9"/>
  <c r="AP6" i="9" l="1"/>
  <c r="AM7" i="9"/>
  <c r="AM5" i="9"/>
  <c r="AQ6" i="9" l="1"/>
  <c r="AN7" i="9"/>
  <c r="AR6" i="9" l="1"/>
  <c r="AO7" i="9"/>
  <c r="AS6" i="9" l="1"/>
  <c r="AP7" i="9"/>
  <c r="AT6" i="9" l="1"/>
  <c r="AT4" i="9" s="1"/>
  <c r="AQ7" i="9"/>
  <c r="AU6" i="9" l="1"/>
  <c r="AR7" i="9"/>
  <c r="AV6" i="9" l="1"/>
  <c r="AS7" i="9"/>
  <c r="AW6" i="9" l="1"/>
  <c r="AT7" i="9"/>
  <c r="AT5" i="9"/>
  <c r="AX6" i="9" l="1"/>
  <c r="AU7" i="9"/>
  <c r="AY6" i="9" l="1"/>
  <c r="AV7" i="9"/>
  <c r="AZ6" i="9" l="1"/>
  <c r="AW7" i="9"/>
  <c r="BA6" i="9" l="1"/>
  <c r="BA4" i="9" s="1"/>
  <c r="AX7" i="9"/>
  <c r="BB6" i="9" l="1"/>
  <c r="AY7" i="9"/>
  <c r="BC6" i="9" l="1"/>
  <c r="AZ7" i="9"/>
  <c r="BD6" i="9" l="1"/>
  <c r="BA5" i="9"/>
  <c r="BA7" i="9"/>
  <c r="BE6" i="9" l="1"/>
  <c r="BB7" i="9"/>
  <c r="BF6" i="9" l="1"/>
  <c r="BC7" i="9"/>
  <c r="BG6" i="9" l="1"/>
  <c r="BD7" i="9"/>
  <c r="BH6" i="9" l="1"/>
  <c r="BH4" i="9" s="1"/>
  <c r="BE7" i="9"/>
  <c r="BI6" i="9" l="1"/>
  <c r="BF7" i="9"/>
  <c r="BJ6" i="9" l="1"/>
  <c r="BG7" i="9"/>
  <c r="BK6" i="9" l="1"/>
  <c r="BH7" i="9"/>
  <c r="BH5" i="9"/>
  <c r="BL6" i="9" l="1"/>
  <c r="BI7" i="9"/>
  <c r="BM6" i="9" l="1"/>
  <c r="BJ7" i="9"/>
  <c r="BN6" i="9" l="1"/>
  <c r="BO6" i="9" s="1"/>
  <c r="BK7" i="9"/>
  <c r="BP6" i="9" l="1"/>
  <c r="BO7" i="9"/>
  <c r="BO5" i="9"/>
  <c r="BO4" i="9"/>
  <c r="BL7" i="9"/>
  <c r="BP7" i="9" l="1"/>
  <c r="BQ6" i="9"/>
  <c r="BM7" i="9"/>
  <c r="BQ7" i="9" l="1"/>
  <c r="BR6" i="9"/>
  <c r="BN7" i="9"/>
  <c r="BR7" i="9" l="1"/>
  <c r="BS6" i="9"/>
  <c r="A9" i="9"/>
  <c r="A10" i="9" s="1"/>
  <c r="A11" i="9" s="1"/>
  <c r="BT6" i="9" l="1"/>
  <c r="BS7" i="9"/>
  <c r="F17" i="9"/>
  <c r="BU6" i="9" l="1"/>
  <c r="BU7" i="9" s="1"/>
  <c r="BT7" i="9"/>
  <c r="I17" i="9"/>
  <c r="A12" i="9" l="1"/>
  <c r="A13" i="9" s="1"/>
  <c r="A14" i="9" s="1"/>
  <c r="A15" i="9" s="1"/>
  <c r="A16" i="9" s="1"/>
  <c r="A17" i="9" s="1"/>
  <c r="A18" i="9" s="1"/>
  <c r="A19" i="9" s="1"/>
  <c r="A20" i="9" s="1"/>
  <c r="A21" i="9" s="1"/>
  <c r="A22" i="9" s="1"/>
  <c r="A23" i="9" s="1"/>
  <c r="A24" i="9" s="1"/>
  <c r="A25" i="9" s="1"/>
  <c r="A26" i="9" s="1"/>
  <c r="A27" i="9" s="1"/>
  <c r="A28" i="9" s="1"/>
  <c r="A2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C16" authorId="0" shapeId="0" xr:uid="{00000000-0006-0000-0200-000001000000}">
      <text>
        <r>
          <rPr>
            <sz val="8"/>
            <color indexed="81"/>
            <rFont val="Tahoma"/>
            <family val="2"/>
          </rPr>
          <t>This is an example comment.</t>
        </r>
      </text>
    </comment>
  </commentList>
</comments>
</file>

<file path=xl/sharedStrings.xml><?xml version="1.0" encoding="utf-8"?>
<sst xmlns="http://schemas.openxmlformats.org/spreadsheetml/2006/main" count="134" uniqueCount="123">
  <si>
    <t>WBS</t>
  </si>
  <si>
    <t>TEMPLATE ROWS</t>
  </si>
  <si>
    <t>Input Cell</t>
  </si>
  <si>
    <t>Label</t>
  </si>
  <si>
    <t>Getting Started Tips</t>
  </si>
  <si>
    <t>FAQs</t>
  </si>
  <si>
    <t>Q:</t>
  </si>
  <si>
    <t>Creating Task Dependencies</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</si>
  <si>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</si>
  <si>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</si>
  <si>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</si>
  <si>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</si>
  <si>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</si>
  <si>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</si>
  <si>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</si>
  <si>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</si>
  <si>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</si>
  <si>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</si>
  <si>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</si>
  <si>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</si>
  <si>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</si>
  <si>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See the Help worksheet to learn how to use these rows. You can hide these rows before printing.</t>
  </si>
  <si>
    <t>https://www.vertex42.com/ExcelTemplates/excel-gantt-chart.html</t>
  </si>
  <si>
    <t>© 2006-2018 Vertex42 LLC</t>
  </si>
  <si>
    <t>Watch Demo Videos of the Pro Version on Vertex42.com</t>
  </si>
  <si>
    <t>Please read the license agreement in the TermsOfUse worksheet to learn how you may or may not use and share this spreadsheet.</t>
  </si>
  <si>
    <t xml:space="preserve"> . [ Level 2 Task ]</t>
  </si>
  <si>
    <t xml:space="preserve"> . . [ Level 3 Task ]</t>
  </si>
  <si>
    <t xml:space="preserve"> . . . [ Level 4 Task ]</t>
  </si>
  <si>
    <t>TASK</t>
  </si>
  <si>
    <t>LEAD</t>
  </si>
  <si>
    <t>START</t>
  </si>
  <si>
    <t>END</t>
  </si>
  <si>
    <t>DAYS</t>
  </si>
  <si>
    <t>% DONE</t>
  </si>
  <si>
    <t>WORK DAYS</t>
  </si>
  <si>
    <t>PREDECESSOR</t>
  </si>
  <si>
    <t xml:space="preserve">Display Week </t>
  </si>
  <si>
    <t xml:space="preserve">Project Start Date </t>
  </si>
  <si>
    <t>[ Level 1 Task or Phase ]</t>
  </si>
  <si>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</si>
  <si>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Some of the labels include cell comments to provide extra information.</t>
  </si>
  <si>
    <t>• Define the task start date and duration (days) by editing the light green cells.</t>
  </si>
  <si>
    <t>• [Bracketed Text] is meant to be edited, like the project title and task descriptions.</t>
  </si>
  <si>
    <t>• If you see "#####" in a cell, widen the column to display the cell contents.</t>
  </si>
  <si>
    <t>• To adjust the range of dates shown in the Gantt chart, change the Display Week number.</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</si>
  <si>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</si>
  <si>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</si>
  <si>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t>• Insert a new blank row by right-clicking on the row number and selecting Insert.</t>
  </si>
  <si>
    <t>• Copy a row from the set of template rows at the bottom of the worksheet.</t>
  </si>
  <si>
    <t>• With the new blank row selected, press Ctrl+d to copy the formulas and formatting down from the row above OR use the row drag handle to copy the formulas and formatting down.</t>
  </si>
  <si>
    <t>About This Template</t>
  </si>
  <si>
    <t>Be sure to read the Getting Started Tips below. Watching the video demos for Gantt Chart Template Pro may also help you see how to use the spreadsheet.</t>
  </si>
  <si>
    <t>• The Project Start Date is used to define the first week shown in the gantt chart.</t>
  </si>
  <si>
    <t>• Insert new tasks using one of the methods listed below.</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</si>
  <si>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</si>
  <si>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2</t>
  </si>
  <si>
    <t>• Right-click on the row where you want to insert the new task and select Insert Copied Cells.</t>
  </si>
  <si>
    <t>Help improve Excel by voting on a suggestion to fix this problem.</t>
  </si>
  <si>
    <t>METHOD 1 (recommended)</t>
  </si>
  <si>
    <t>You can either copy/paste/insert these template rows via Method 2 as explained above, OR you can just copy/paste the desired WBS cell when you want to change the WBS level.</t>
  </si>
  <si>
    <t>The set of template rows at the bottom of the Gantt Chart worksheet provide examples of different ways to format and define tasks for different WBS levels.</t>
  </si>
  <si>
    <t>Each different WBS level uses a different formula in the WBS column.</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</si>
  <si>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</si>
  <si>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</si>
  <si>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</si>
  <si>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</si>
  <si>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</si>
  <si>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</si>
  <si>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</si>
  <si>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</si>
  <si>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</si>
  <si>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</si>
  <si>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</si>
  <si>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</si>
  <si>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The %Complete for a group of tasks can be calculated from its sub tasks using the formula below, where "workdays" is a reference to the range of work day values and "complete" is a reference to the %complete for each of the subtasks.</t>
  </si>
  <si>
    <t>Entering work days instead of calendar days is a feature of the Pro version. There is nothing in the free version preventing you from entering your own formulas, though.</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</si>
  <si>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</si>
  <si>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</si>
  <si>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1"/>
        <color theme="4" tint="-0.249977111117893"/>
        <rFont val="Arial"/>
        <family val="2"/>
      </rPr>
      <t>Print Settings</t>
    </r>
    <r>
      <rPr>
        <sz val="11"/>
        <color theme="4" tint="-0.249977111117893"/>
        <rFont val="Arial"/>
        <family val="2"/>
      </rPr>
      <t>? (Excel 2010, 2013)</t>
    </r>
  </si>
  <si>
    <t>You will need to add columns to the right of the Gantt Chart via copy/paste. Copy and paste the columns in groups of 7. Afterwards, you will also probably need to update the print area.</t>
  </si>
  <si>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</si>
  <si>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</si>
  <si>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</si>
  <si>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t>Help</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</si>
  <si>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</si>
  <si>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</si>
  <si>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</si>
  <si>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r>
      <t xml:space="preserve">I've </t>
    </r>
    <r>
      <rPr>
        <b/>
        <sz val="11"/>
        <color theme="4" tint="-0.249977111117893"/>
        <rFont val="Arial"/>
        <family val="2"/>
      </rPr>
      <t>messed up</t>
    </r>
    <r>
      <rPr>
        <sz val="11"/>
        <color theme="4" tint="-0.249977111117893"/>
        <rFont val="Arial"/>
        <family val="2"/>
      </rPr>
      <t xml:space="preserve"> the chart area somehow. How do I fix it?</t>
    </r>
  </si>
  <si>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</si>
  <si>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t>Method 2 will work, but Excel will split/fracture/duplicate conditional formatting rules rather than merging the rules. This can cause inefficiencies in very large and heavily modified files.</t>
  </si>
  <si>
    <t>You can enter the Start date manually, or define task dependencies using a formula. Below are some common options for defining the Start date:</t>
  </si>
  <si>
    <t>Select the entire range of cells you want to print and go to File &gt; Print Area &gt; Set Print Area. Then go to File &gt; Page Setup or File &gt; Print Preview and adjust the Scaling, Margins, and Page Orientation as desired.</t>
  </si>
  <si>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</si>
  <si>
    <t>Gather requirements</t>
  </si>
  <si>
    <t>G2 Group 7</t>
  </si>
  <si>
    <t>GIS Jurong West Project Schedule</t>
  </si>
  <si>
    <t>Project Members</t>
  </si>
  <si>
    <t>Kim Chang Heon, Lee Sean Jin, Kaelyn Kong</t>
  </si>
  <si>
    <t>NA</t>
  </si>
  <si>
    <t>Project Proposal</t>
  </si>
  <si>
    <t>KCH</t>
  </si>
  <si>
    <t>LSJ, KK</t>
  </si>
  <si>
    <t>Base Layers for '08 &amp; '14</t>
  </si>
  <si>
    <t>Demographic Projections</t>
  </si>
  <si>
    <t>Project goal and vision</t>
  </si>
  <si>
    <t>Analysis &amp; Comparison of Land Use changes</t>
  </si>
  <si>
    <t>Analysis of Demographic Projections</t>
  </si>
  <si>
    <t>Combine Insights from Demographics and Land Use</t>
  </si>
  <si>
    <t>Provide Recommendations</t>
  </si>
  <si>
    <t>Tidy-up of Project Artifacts</t>
  </si>
  <si>
    <t>First Draft of Final project report</t>
  </si>
  <si>
    <t>Project Poster</t>
  </si>
  <si>
    <t>Second Draft of Final project report</t>
  </si>
  <si>
    <t>Printing of Poster and rehearsals</t>
  </si>
  <si>
    <t>Submission of Project poster</t>
  </si>
  <si>
    <t>Phase 4 (Final Preparation and Deliverables)</t>
  </si>
  <si>
    <t>Presentation of Project poster</t>
  </si>
  <si>
    <t>Final Touchup of Artifacts and Report</t>
  </si>
  <si>
    <t>Submission of Artifacts and Report</t>
  </si>
  <si>
    <t>Phase 1 (Initiation &amp; Setting Directions)</t>
  </si>
  <si>
    <t>Phase 2 (Analysis)</t>
  </si>
  <si>
    <t>Phase 3 (Recommendations &amp; Tidy-Up)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</si>
</sst>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dddd\)"/>
    <numFmt numFmtId="165" formatCode="ddd\ m/dd/yy"/>
    <numFmt numFmtId="166" formatCode="d"/>
    <numFmt numFmtId="167" formatCode="d\ mmm\ yyyy"/>
    <numFmt numFmtId="168" formatCode="ddd\ dd/mm/yy"/>
  </numFmts>
  <fonts count="66" x14ac:knownFonts="1">
    <font>
      <sz val="10"/>
      <name val="Arial"/>
    </font>
    <font>
      <sz val="10"/>
      <name val="Arial"/>
      <family val="2"/>
    </font>
    <font>
      <u/>
      <sz val="10"/>
      <color indexed="12"/>
      <name val="Arial"/>
      <family val="2"/>
    </font>
    <font>
      <sz val="8"/>
      <name val="Arial"/>
      <family val="2"/>
    </font>
    <font>
      <u/>
      <sz val="8"/>
      <color indexed="12"/>
      <name val="Arial"/>
      <family val="2"/>
    </font>
    <font>
      <sz val="10"/>
      <name val="Arial"/>
      <family val="2"/>
    </font>
    <font>
      <b/>
      <sz val="10"/>
      <name val="Arial"/>
      <family val="2"/>
    </font>
    <font>
      <sz val="8"/>
      <color indexed="81"/>
      <name val="Tahoma"/>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8"/>
      <color theme="3"/>
      <name val="Arial"/>
      <family val="2"/>
    </font>
    <font>
      <sz val="18"/>
      <color theme="4" tint="-0.249977111117893"/>
      <name val="Arial"/>
      <family val="2"/>
    </font>
    <font>
      <b/>
      <sz val="12"/>
      <color theme="4" tint="-0.249977111117893"/>
      <name val="Arial"/>
      <family val="2"/>
    </font>
    <font>
      <b/>
      <sz val="11"/>
      <name val="Arial"/>
      <family val="2"/>
    </font>
    <font>
      <u/>
      <sz val="11"/>
      <color indexed="12"/>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b/>
      <sz val="10"/>
      <color rgb="FF000000"/>
      <name val="Arial"/>
      <family val="2"/>
      <scheme val="minor"/>
    </font>
    <font>
      <sz val="10"/>
      <color rgb="FF000000"/>
      <name val="Arial"/>
      <family val="2"/>
      <scheme val="minor"/>
    </font>
    <font>
      <sz val="8"/>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b/>
      <sz val="11"/>
      <color rgb="FF000000"/>
      <name val="Arial"/>
      <family val="2"/>
      <scheme val="minor"/>
    </font>
    <font>
      <i/>
      <sz val="8"/>
      <color theme="1" tint="0.34998626667073579"/>
      <name val="Arial"/>
      <family val="2"/>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sz val="11"/>
      <color rgb="FF000000"/>
      <name val="Arial"/>
      <family val="2"/>
    </font>
    <font>
      <i/>
      <sz val="11"/>
      <name val="Arial"/>
      <family val="2"/>
    </font>
    <font>
      <b/>
      <sz val="11"/>
      <color theme="4" tint="-0.249977111117893"/>
      <name val="Arial"/>
      <family val="2"/>
    </font>
    <font>
      <sz val="11"/>
      <color theme="4" tint="-0.249977111117893"/>
      <name val="Arial"/>
      <family val="2"/>
    </font>
    <font>
      <i/>
      <sz val="11"/>
      <color rgb="FF000000"/>
      <name val="Arial"/>
      <family val="2"/>
    </font>
  </fonts>
  <fills count="31">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rgb="FFFFFFFF"/>
        <bgColor rgb="FFFFFFFF"/>
      </patternFill>
    </fill>
    <fill>
      <patternFill patternType="solid">
        <fgColor theme="0" tint="-0.14999847407452621"/>
        <bgColor rgb="FFD9D9D9"/>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rgb="FFFF0000"/>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bottom style="thin">
        <color rgb="FFEFEFEF"/>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right/>
      <top/>
      <bottom style="thin">
        <color indexed="22"/>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
      <left/>
      <right/>
      <top style="thin">
        <color indexed="22"/>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indexed="22"/>
      </top>
      <bottom style="thin">
        <color indexed="22"/>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indexed="22"/>
      </top>
      <bottom style="thin">
        <color theme="0"/>
      </bottom>
      <diagonal/>
    </border>
    <border>
      <left/>
      <right/>
      <top style="thin">
        <color indexed="22"/>
      </top>
      <bottom style="thin">
        <color theme="0"/>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4" fillId="17" borderId="1" applyNumberFormat="0" applyAlignment="0" applyProtection="0"/>
    <xf numFmtId="0" fontId="15" fillId="18" borderId="2" applyNumberFormat="0" applyAlignment="0" applyProtection="0"/>
    <xf numFmtId="0" fontId="16" fillId="0" borderId="0" applyNumberFormat="0" applyFill="0" applyBorder="0" applyAlignment="0" applyProtection="0"/>
    <xf numFmtId="0" fontId="17" fillId="19"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alignment vertical="top"/>
      <protection locked="0"/>
    </xf>
    <xf numFmtId="0" fontId="21" fillId="11" borderId="1" applyNumberFormat="0" applyAlignment="0" applyProtection="0"/>
    <xf numFmtId="0" fontId="22" fillId="0" borderId="6" applyNumberFormat="0" applyFill="0" applyAlignment="0" applyProtection="0"/>
    <xf numFmtId="0" fontId="23" fillId="5" borderId="0" applyNumberFormat="0" applyBorder="0" applyAlignment="0" applyProtection="0"/>
    <xf numFmtId="0" fontId="5" fillId="5" borderId="7" applyNumberFormat="0" applyFont="0" applyAlignment="0" applyProtection="0"/>
    <xf numFmtId="0" fontId="24" fillId="17"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71">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1" fillId="0" borderId="0" xfId="0" applyFont="1"/>
    <xf numFmtId="0" fontId="1" fillId="0" borderId="0" xfId="0" applyFont="1" applyAlignment="1"/>
    <xf numFmtId="0" fontId="3" fillId="0" borderId="0" xfId="0" applyFont="1" applyBorder="1" applyAlignment="1">
      <alignment horizontal="right"/>
    </xf>
    <xf numFmtId="0" fontId="6" fillId="0" borderId="0" xfId="0" applyFont="1" applyFill="1" applyBorder="1" applyAlignment="1"/>
    <xf numFmtId="0" fontId="1" fillId="0" borderId="0" xfId="0" applyFont="1" applyFill="1" applyBorder="1" applyAlignment="1"/>
    <xf numFmtId="0" fontId="1" fillId="0" borderId="0" xfId="0" applyFont="1" applyAlignment="1">
      <alignment horizontal="left" wrapText="1" indent="1"/>
    </xf>
    <xf numFmtId="0" fontId="1" fillId="0" borderId="0" xfId="0" applyFont="1" applyFill="1" applyBorder="1" applyAlignment="1"/>
    <xf numFmtId="0" fontId="1" fillId="0" borderId="0" xfId="0" applyFont="1"/>
    <xf numFmtId="0" fontId="3" fillId="0" borderId="0" xfId="0" applyFont="1" applyAlignment="1">
      <alignment wrapText="1"/>
    </xf>
    <xf numFmtId="0" fontId="9" fillId="0" borderId="0" xfId="0" applyNumberFormat="1" applyFont="1" applyAlignment="1" applyProtection="1">
      <protection locked="0"/>
    </xf>
    <xf numFmtId="0" fontId="3" fillId="0" borderId="0" xfId="0" applyFont="1" applyBorder="1" applyAlignment="1">
      <alignment horizontal="left" vertical="center"/>
    </xf>
    <xf numFmtId="0" fontId="2" fillId="0" borderId="0" xfId="34" applyAlignment="1" applyProtection="1">
      <alignment horizontal="left"/>
    </xf>
    <xf numFmtId="0" fontId="0" fillId="0" borderId="0" xfId="0" applyNumberFormat="1" applyFill="1" applyBorder="1" applyProtection="1">
      <protection locked="0"/>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30" fillId="0" borderId="0" xfId="0" applyFont="1" applyFill="1" applyBorder="1" applyAlignment="1"/>
    <xf numFmtId="0" fontId="29" fillId="0" borderId="0" xfId="0" applyFont="1" applyFill="1" applyBorder="1" applyAlignment="1">
      <alignment horizontal="left" vertical="center"/>
    </xf>
    <xf numFmtId="0" fontId="28" fillId="0" borderId="0" xfId="0" applyFont="1" applyFill="1" applyBorder="1" applyAlignment="1">
      <alignment horizontal="left" vertical="center"/>
    </xf>
    <xf numFmtId="0" fontId="1" fillId="0" borderId="0" xfId="0" applyFont="1" applyBorder="1"/>
    <xf numFmtId="0" fontId="8" fillId="0" borderId="0" xfId="0" applyNumberFormat="1" applyFont="1" applyFill="1" applyBorder="1" applyAlignment="1" applyProtection="1">
      <alignment vertical="center"/>
      <protection locked="0"/>
    </xf>
    <xf numFmtId="0" fontId="1" fillId="0" borderId="0" xfId="0" applyFont="1" applyFill="1" applyAlignment="1" applyProtection="1"/>
    <xf numFmtId="0" fontId="38" fillId="0" borderId="0" xfId="0" applyNumberFormat="1" applyFont="1" applyFill="1" applyBorder="1" applyProtection="1"/>
    <xf numFmtId="0" fontId="38" fillId="0" borderId="0" xfId="0" applyFont="1" applyProtection="1"/>
    <xf numFmtId="0" fontId="38" fillId="0" borderId="0" xfId="0" applyNumberFormat="1" applyFont="1" applyProtection="1"/>
    <xf numFmtId="0" fontId="39" fillId="0" borderId="0" xfId="0" applyNumberFormat="1" applyFont="1" applyAlignment="1" applyProtection="1">
      <alignment vertical="center"/>
      <protection locked="0"/>
    </xf>
    <xf numFmtId="0" fontId="41" fillId="24" borderId="10" xfId="0" applyNumberFormat="1" applyFont="1" applyFill="1" applyBorder="1" applyAlignment="1" applyProtection="1">
      <alignment horizontal="left" vertical="center"/>
    </xf>
    <xf numFmtId="0" fontId="41" fillId="24" borderId="10" xfId="0" applyFont="1" applyFill="1" applyBorder="1" applyAlignment="1" applyProtection="1">
      <alignment vertical="center"/>
    </xf>
    <xf numFmtId="0" fontId="37" fillId="24" borderId="10" xfId="0" applyFont="1" applyFill="1" applyBorder="1" applyAlignment="1" applyProtection="1">
      <alignment vertical="center"/>
    </xf>
    <xf numFmtId="0" fontId="37" fillId="24" borderId="10" xfId="0" applyNumberFormat="1" applyFont="1" applyFill="1" applyBorder="1" applyAlignment="1" applyProtection="1">
      <alignment horizontal="center" vertical="center"/>
    </xf>
    <xf numFmtId="1" fontId="37" fillId="24" borderId="10" xfId="40" applyNumberFormat="1" applyFont="1" applyFill="1" applyBorder="1" applyAlignment="1" applyProtection="1">
      <alignment horizontal="center" vertical="center"/>
    </xf>
    <xf numFmtId="9" fontId="37" fillId="24" borderId="10" xfId="40" applyFont="1" applyFill="1" applyBorder="1" applyAlignment="1" applyProtection="1">
      <alignment horizontal="center" vertical="center"/>
    </xf>
    <xf numFmtId="1" fontId="37" fillId="24" borderId="10" xfId="0" applyNumberFormat="1" applyFont="1" applyFill="1" applyBorder="1" applyAlignment="1" applyProtection="1">
      <alignment horizontal="center" vertical="center"/>
    </xf>
    <xf numFmtId="0" fontId="37" fillId="0" borderId="10" xfId="0" applyNumberFormat="1" applyFont="1" applyFill="1" applyBorder="1" applyAlignment="1" applyProtection="1">
      <alignment horizontal="left" vertical="center"/>
    </xf>
    <xf numFmtId="0" fontId="37" fillId="0" borderId="10" xfId="0" applyFont="1" applyFill="1" applyBorder="1" applyAlignment="1" applyProtection="1">
      <alignment vertical="center"/>
    </xf>
    <xf numFmtId="1" fontId="42" fillId="26" borderId="12" xfId="0" applyNumberFormat="1" applyFont="1" applyFill="1" applyBorder="1" applyAlignment="1" applyProtection="1">
      <alignment horizontal="center" vertical="center"/>
    </xf>
    <xf numFmtId="9" fontId="42" fillId="26" borderId="12" xfId="40" applyFont="1" applyFill="1" applyBorder="1" applyAlignment="1" applyProtection="1">
      <alignment horizontal="center" vertical="center"/>
    </xf>
    <xf numFmtId="1" fontId="42" fillId="0" borderId="12" xfId="0" applyNumberFormat="1" applyFont="1" applyBorder="1" applyAlignment="1" applyProtection="1">
      <alignment horizontal="center" vertical="center"/>
    </xf>
    <xf numFmtId="0" fontId="43" fillId="0" borderId="10" xfId="0" applyFont="1" applyFill="1" applyBorder="1" applyAlignment="1" applyProtection="1">
      <alignment vertical="center"/>
    </xf>
    <xf numFmtId="0" fontId="37" fillId="0" borderId="10" xfId="0" applyNumberFormat="1" applyFont="1" applyFill="1" applyBorder="1" applyAlignment="1" applyProtection="1">
      <alignment horizontal="center" vertical="center"/>
    </xf>
    <xf numFmtId="1" fontId="37" fillId="0" borderId="10" xfId="40" applyNumberFormat="1" applyFont="1" applyFill="1" applyBorder="1" applyAlignment="1" applyProtection="1">
      <alignment horizontal="center" vertical="center"/>
    </xf>
    <xf numFmtId="9" fontId="37" fillId="0" borderId="10" xfId="40" applyFont="1" applyFill="1" applyBorder="1" applyAlignment="1" applyProtection="1">
      <alignment horizontal="center" vertical="center"/>
    </xf>
    <xf numFmtId="1" fontId="37" fillId="0" borderId="10" xfId="0" applyNumberFormat="1" applyFont="1" applyFill="1" applyBorder="1" applyAlignment="1" applyProtection="1">
      <alignment horizontal="center" vertical="center"/>
    </xf>
    <xf numFmtId="0" fontId="37" fillId="0" borderId="0" xfId="0" applyFont="1" applyFill="1" applyBorder="1" applyAlignment="1" applyProtection="1">
      <alignment vertical="center"/>
    </xf>
    <xf numFmtId="0" fontId="44" fillId="23" borderId="0" xfId="0" applyFont="1" applyFill="1" applyBorder="1" applyAlignment="1" applyProtection="1">
      <alignment vertical="center"/>
    </xf>
    <xf numFmtId="0" fontId="40" fillId="24" borderId="0" xfId="0" applyFont="1" applyFill="1" applyAlignment="1" applyProtection="1">
      <alignment vertical="center"/>
    </xf>
    <xf numFmtId="0" fontId="45" fillId="23" borderId="0" xfId="0" applyFont="1" applyFill="1" applyBorder="1" applyAlignment="1" applyProtection="1">
      <alignment vertical="center"/>
    </xf>
    <xf numFmtId="0" fontId="46" fillId="24" borderId="0" xfId="0" applyFont="1" applyFill="1" applyAlignment="1" applyProtection="1">
      <alignment vertical="center"/>
    </xf>
    <xf numFmtId="0" fontId="46" fillId="0" borderId="0" xfId="0" applyFont="1" applyFill="1" applyBorder="1" applyAlignment="1" applyProtection="1">
      <alignment vertical="center"/>
    </xf>
    <xf numFmtId="0" fontId="42" fillId="23" borderId="0" xfId="0" applyFont="1" applyFill="1" applyBorder="1" applyAlignment="1" applyProtection="1">
      <alignment vertical="center"/>
    </xf>
    <xf numFmtId="0" fontId="37" fillId="24" borderId="0" xfId="0" applyFont="1" applyFill="1" applyAlignment="1" applyProtection="1">
      <alignment vertical="center"/>
    </xf>
    <xf numFmtId="0" fontId="42" fillId="22" borderId="11" xfId="0" applyFont="1" applyFill="1" applyBorder="1" applyAlignment="1" applyProtection="1">
      <alignment vertical="center"/>
    </xf>
    <xf numFmtId="0" fontId="42" fillId="0" borderId="12" xfId="0" quotePrefix="1" applyFont="1" applyFill="1" applyBorder="1" applyAlignment="1" applyProtection="1">
      <alignment horizontal="center" vertical="center"/>
    </xf>
    <xf numFmtId="1" fontId="42" fillId="0" borderId="12" xfId="0" applyNumberFormat="1" applyFont="1" applyFill="1" applyBorder="1" applyAlignment="1" applyProtection="1">
      <alignment horizontal="center" vertical="center"/>
    </xf>
    <xf numFmtId="0" fontId="42" fillId="0" borderId="12" xfId="0" applyFont="1" applyBorder="1" applyAlignment="1" applyProtection="1">
      <alignment vertical="center"/>
    </xf>
    <xf numFmtId="0" fontId="42" fillId="0" borderId="12" xfId="0" applyFont="1" applyBorder="1" applyAlignment="1" applyProtection="1">
      <alignment horizontal="left" vertical="center"/>
    </xf>
    <xf numFmtId="166" fontId="3" fillId="0" borderId="13" xfId="0" applyNumberFormat="1" applyFont="1" applyFill="1" applyBorder="1" applyAlignment="1" applyProtection="1">
      <alignment horizontal="center" vertical="center" shrinkToFit="1"/>
    </xf>
    <xf numFmtId="0" fontId="41" fillId="24" borderId="14" xfId="0" applyNumberFormat="1" applyFont="1" applyFill="1" applyBorder="1" applyAlignment="1" applyProtection="1">
      <alignment horizontal="left" vertical="center"/>
    </xf>
    <xf numFmtId="0" fontId="41" fillId="24" borderId="14" xfId="0" applyFont="1" applyFill="1" applyBorder="1" applyAlignment="1" applyProtection="1">
      <alignment vertical="center"/>
    </xf>
    <xf numFmtId="0" fontId="37" fillId="24" borderId="14" xfId="0" applyFont="1" applyFill="1" applyBorder="1" applyAlignment="1" applyProtection="1">
      <alignment vertical="center"/>
    </xf>
    <xf numFmtId="0" fontId="37" fillId="24" borderId="14" xfId="0" applyNumberFormat="1" applyFont="1" applyFill="1" applyBorder="1" applyAlignment="1" applyProtection="1">
      <alignment horizontal="center" vertical="center"/>
    </xf>
    <xf numFmtId="1" fontId="37" fillId="24" borderId="14" xfId="40" applyNumberFormat="1" applyFont="1" applyFill="1" applyBorder="1" applyAlignment="1" applyProtection="1">
      <alignment horizontal="center" vertical="center"/>
    </xf>
    <xf numFmtId="9" fontId="37" fillId="24" borderId="14" xfId="40" applyFont="1" applyFill="1" applyBorder="1" applyAlignment="1" applyProtection="1">
      <alignment horizontal="center" vertical="center"/>
    </xf>
    <xf numFmtId="1" fontId="37" fillId="24" borderId="14" xfId="0" applyNumberFormat="1" applyFont="1" applyFill="1" applyBorder="1" applyAlignment="1" applyProtection="1">
      <alignment horizontal="center" vertical="center"/>
    </xf>
    <xf numFmtId="166" fontId="3" fillId="0" borderId="15" xfId="0" applyNumberFormat="1" applyFont="1" applyFill="1" applyBorder="1" applyAlignment="1" applyProtection="1">
      <alignment horizontal="center" vertical="center" shrinkToFit="1"/>
    </xf>
    <xf numFmtId="166" fontId="3" fillId="0" borderId="16" xfId="0" applyNumberFormat="1" applyFont="1" applyFill="1" applyBorder="1" applyAlignment="1" applyProtection="1">
      <alignment horizontal="center" vertical="center" shrinkToFit="1"/>
    </xf>
    <xf numFmtId="1" fontId="48" fillId="24" borderId="14" xfId="0" applyNumberFormat="1" applyFont="1" applyFill="1" applyBorder="1" applyAlignment="1" applyProtection="1">
      <alignment horizontal="center" vertical="center"/>
    </xf>
    <xf numFmtId="1" fontId="49" fillId="0" borderId="12" xfId="0" applyNumberFormat="1" applyFont="1" applyBorder="1" applyAlignment="1" applyProtection="1">
      <alignment horizontal="center" vertical="center"/>
    </xf>
    <xf numFmtId="1" fontId="48" fillId="24" borderId="10" xfId="0" applyNumberFormat="1" applyFont="1" applyFill="1" applyBorder="1" applyAlignment="1" applyProtection="1">
      <alignment horizontal="center" vertical="center"/>
    </xf>
    <xf numFmtId="1" fontId="48" fillId="0" borderId="10" xfId="0" applyNumberFormat="1" applyFont="1" applyFill="1" applyBorder="1" applyAlignment="1" applyProtection="1">
      <alignment horizontal="center" vertical="center"/>
    </xf>
    <xf numFmtId="0" fontId="48" fillId="24" borderId="0" xfId="0" applyFont="1" applyFill="1" applyAlignment="1" applyProtection="1">
      <alignment vertical="center"/>
    </xf>
    <xf numFmtId="1" fontId="49" fillId="0" borderId="12" xfId="0" applyNumberFormat="1" applyFont="1" applyFill="1" applyBorder="1" applyAlignment="1" applyProtection="1">
      <alignment horizontal="center" vertical="center"/>
    </xf>
    <xf numFmtId="165" fontId="42" fillId="25" borderId="12" xfId="0" applyNumberFormat="1" applyFont="1" applyFill="1" applyBorder="1" applyAlignment="1" applyProtection="1">
      <alignment horizontal="center" vertical="center"/>
    </xf>
    <xf numFmtId="165" fontId="42" fillId="0" borderId="12" xfId="0" applyNumberFormat="1" applyFont="1" applyBorder="1" applyAlignment="1" applyProtection="1">
      <alignment horizontal="center" vertical="center"/>
    </xf>
    <xf numFmtId="0" fontId="43" fillId="0" borderId="10" xfId="0" applyFont="1" applyFill="1" applyBorder="1" applyAlignment="1" applyProtection="1">
      <alignment horizontal="center" vertical="center"/>
    </xf>
    <xf numFmtId="0" fontId="45" fillId="23" borderId="0" xfId="0" applyFont="1" applyFill="1" applyBorder="1" applyAlignment="1" applyProtection="1">
      <alignment horizontal="center" vertical="center"/>
    </xf>
    <xf numFmtId="0" fontId="37" fillId="24" borderId="0" xfId="0" applyFont="1" applyFill="1" applyAlignment="1" applyProtection="1">
      <alignment horizontal="center" vertical="center"/>
    </xf>
    <xf numFmtId="0" fontId="37" fillId="24" borderId="14" xfId="0" applyFont="1" applyFill="1" applyBorder="1" applyAlignment="1" applyProtection="1">
      <alignment horizontal="left" vertical="center"/>
    </xf>
    <xf numFmtId="0" fontId="37" fillId="0" borderId="10" xfId="0" applyFont="1" applyFill="1" applyBorder="1" applyAlignment="1" applyProtection="1">
      <alignment horizontal="left" vertical="center"/>
    </xf>
    <xf numFmtId="9" fontId="37" fillId="0" borderId="10" xfId="0" applyNumberFormat="1" applyFont="1" applyFill="1" applyBorder="1" applyAlignment="1" applyProtection="1">
      <alignment horizontal="left" vertical="center"/>
    </xf>
    <xf numFmtId="0" fontId="37" fillId="24" borderId="10" xfId="0" applyFont="1" applyFill="1" applyBorder="1" applyAlignment="1" applyProtection="1">
      <alignment horizontal="left" vertical="center"/>
    </xf>
    <xf numFmtId="0" fontId="50" fillId="0" borderId="0" xfId="0" applyNumberFormat="1" applyFont="1" applyFill="1" applyBorder="1" applyProtection="1"/>
    <xf numFmtId="0" fontId="50" fillId="0" borderId="0" xfId="0" applyFont="1" applyFill="1" applyBorder="1" applyProtection="1"/>
    <xf numFmtId="0" fontId="1" fillId="0" borderId="0" xfId="0" applyFont="1" applyFill="1" applyBorder="1" applyProtection="1"/>
    <xf numFmtId="0" fontId="50" fillId="0" borderId="0" xfId="0" applyFont="1" applyProtection="1"/>
    <xf numFmtId="0" fontId="50" fillId="0" borderId="0" xfId="0" applyFont="1" applyFill="1" applyAlignment="1" applyProtection="1">
      <alignment horizontal="right" vertical="center"/>
    </xf>
    <xf numFmtId="0" fontId="51" fillId="0" borderId="17" xfId="0" applyNumberFormat="1" applyFont="1" applyFill="1" applyBorder="1" applyAlignment="1" applyProtection="1">
      <alignment horizontal="left" vertical="center"/>
    </xf>
    <xf numFmtId="0" fontId="51" fillId="0" borderId="17" xfId="0" applyFont="1" applyFill="1" applyBorder="1" applyAlignment="1" applyProtection="1">
      <alignment horizontal="left" vertical="center"/>
    </xf>
    <xf numFmtId="0" fontId="51" fillId="0" borderId="17" xfId="0" applyFont="1" applyFill="1" applyBorder="1" applyAlignment="1" applyProtection="1">
      <alignment horizontal="center" vertical="center" wrapText="1"/>
    </xf>
    <xf numFmtId="0" fontId="52" fillId="0" borderId="17" xfId="0" applyNumberFormat="1" applyFont="1" applyFill="1" applyBorder="1" applyAlignment="1" applyProtection="1">
      <alignment horizontal="center" vertical="center" wrapText="1"/>
    </xf>
    <xf numFmtId="0" fontId="51" fillId="0" borderId="17" xfId="0" applyFont="1" applyFill="1" applyBorder="1" applyAlignment="1" applyProtection="1">
      <alignment horizontal="center" vertical="center"/>
    </xf>
    <xf numFmtId="0" fontId="37" fillId="0" borderId="18" xfId="0" applyNumberFormat="1" applyFont="1" applyFill="1" applyBorder="1" applyAlignment="1" applyProtection="1">
      <alignment horizontal="center" vertical="center" shrinkToFit="1"/>
    </xf>
    <xf numFmtId="0" fontId="37" fillId="0" borderId="19" xfId="0" applyNumberFormat="1" applyFont="1" applyFill="1" applyBorder="1" applyAlignment="1" applyProtection="1">
      <alignment horizontal="center" vertical="center" shrinkToFit="1"/>
    </xf>
    <xf numFmtId="0" fontId="37" fillId="0" borderId="20"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53" fillId="0" borderId="0" xfId="0" applyNumberFormat="1" applyFont="1" applyFill="1" applyBorder="1" applyAlignment="1" applyProtection="1">
      <alignment vertical="center"/>
      <protection locked="0"/>
    </xf>
    <xf numFmtId="0" fontId="37" fillId="0" borderId="10" xfId="0" applyFont="1" applyFill="1" applyBorder="1" applyAlignment="1" applyProtection="1">
      <alignment vertical="center" wrapText="1"/>
    </xf>
    <xf numFmtId="0" fontId="42" fillId="0" borderId="12" xfId="0" applyFont="1" applyFill="1" applyBorder="1" applyAlignment="1" applyProtection="1">
      <alignment horizontal="center" vertical="center"/>
    </xf>
    <xf numFmtId="0" fontId="40" fillId="0" borderId="21" xfId="0" applyNumberFormat="1" applyFont="1" applyFill="1" applyBorder="1" applyAlignment="1" applyProtection="1">
      <alignment horizontal="center" vertical="center"/>
      <protection locked="0"/>
    </xf>
    <xf numFmtId="0" fontId="41" fillId="0" borderId="10" xfId="0" applyNumberFormat="1" applyFont="1" applyFill="1" applyBorder="1" applyAlignment="1" applyProtection="1">
      <alignment horizontal="left" vertical="center"/>
    </xf>
    <xf numFmtId="0" fontId="54" fillId="22" borderId="11" xfId="0" applyFont="1" applyFill="1" applyBorder="1" applyAlignment="1" applyProtection="1">
      <alignment vertical="center"/>
    </xf>
    <xf numFmtId="0" fontId="1" fillId="0" borderId="0" xfId="0" applyFont="1" applyAlignment="1" applyProtection="1">
      <alignment horizontal="right" vertical="center"/>
    </xf>
    <xf numFmtId="0" fontId="56" fillId="0" borderId="0" xfId="0" applyFont="1" applyFill="1" applyBorder="1" applyAlignment="1"/>
    <xf numFmtId="0" fontId="1" fillId="0" borderId="0" xfId="0" applyFont="1" applyAlignment="1">
      <alignment vertical="center"/>
    </xf>
    <xf numFmtId="0" fontId="1" fillId="26" borderId="0" xfId="0" applyFont="1" applyFill="1" applyAlignment="1">
      <alignment horizontal="center" vertical="center"/>
    </xf>
    <xf numFmtId="0" fontId="1" fillId="21" borderId="0" xfId="0" applyFont="1" applyFill="1" applyBorder="1" applyAlignment="1">
      <alignment horizontal="center" vertical="center"/>
    </xf>
    <xf numFmtId="0" fontId="57" fillId="0" borderId="0" xfId="0" applyFont="1" applyAlignment="1">
      <alignment wrapText="1"/>
    </xf>
    <xf numFmtId="0" fontId="32" fillId="0" borderId="0" xfId="34" applyFont="1" applyAlignment="1" applyProtection="1"/>
    <xf numFmtId="0" fontId="57" fillId="0" borderId="0" xfId="0" applyFont="1" applyAlignment="1">
      <alignment horizontal="left" wrapText="1"/>
    </xf>
    <xf numFmtId="0" fontId="57" fillId="0" borderId="0" xfId="0" applyFont="1" applyAlignment="1">
      <alignment vertical="center" wrapText="1"/>
    </xf>
    <xf numFmtId="0" fontId="57" fillId="0" borderId="0" xfId="0" applyFont="1" applyFill="1" applyBorder="1" applyAlignment="1">
      <alignment vertical="center" wrapText="1"/>
    </xf>
    <xf numFmtId="0" fontId="58" fillId="0" borderId="0" xfId="0" applyFont="1" applyAlignment="1">
      <alignment vertical="center"/>
    </xf>
    <xf numFmtId="0" fontId="58" fillId="0" borderId="0" xfId="0" applyFont="1"/>
    <xf numFmtId="0" fontId="58" fillId="0" borderId="0" xfId="0" applyFont="1" applyAlignment="1"/>
    <xf numFmtId="0" fontId="59" fillId="0" borderId="0" xfId="0" applyFont="1" applyFill="1" applyBorder="1" applyAlignment="1">
      <alignment vertical="center" wrapText="1"/>
    </xf>
    <xf numFmtId="0" fontId="58" fillId="0" borderId="0" xfId="0" applyFont="1" applyBorder="1"/>
    <xf numFmtId="0" fontId="32" fillId="0" borderId="0" xfId="34" applyFont="1" applyFill="1" applyBorder="1" applyAlignment="1" applyProtection="1">
      <alignment vertical="center"/>
    </xf>
    <xf numFmtId="0" fontId="61" fillId="0" borderId="0" xfId="0" applyFont="1" applyAlignment="1">
      <alignment horizontal="right"/>
    </xf>
    <xf numFmtId="0" fontId="57" fillId="0" borderId="0" xfId="0" applyFont="1"/>
    <xf numFmtId="0" fontId="57" fillId="0" borderId="0" xfId="0" applyFont="1" applyAlignment="1"/>
    <xf numFmtId="0" fontId="57" fillId="0" borderId="0" xfId="0" applyFont="1" applyAlignment="1">
      <alignment horizontal="left" indent="1"/>
    </xf>
    <xf numFmtId="0" fontId="57" fillId="0" borderId="0" xfId="0" quotePrefix="1" applyFont="1" applyAlignment="1">
      <alignment horizontal="left" wrapText="1" indent="1"/>
    </xf>
    <xf numFmtId="0" fontId="31" fillId="0" borderId="0" xfId="0" quotePrefix="1" applyFont="1" applyAlignment="1">
      <alignment horizontal="left" indent="1"/>
    </xf>
    <xf numFmtId="0" fontId="61" fillId="0" borderId="0" xfId="0" applyFont="1" applyAlignment="1">
      <alignment horizontal="left" wrapText="1"/>
    </xf>
    <xf numFmtId="0" fontId="57" fillId="0" borderId="0" xfId="0" applyFont="1" applyFill="1" applyBorder="1" applyAlignment="1">
      <alignment horizontal="left" vertical="center" wrapText="1"/>
    </xf>
    <xf numFmtId="0" fontId="63" fillId="0" borderId="0" xfId="0" applyFont="1" applyAlignment="1">
      <alignment horizontal="right"/>
    </xf>
    <xf numFmtId="0" fontId="64" fillId="0" borderId="0" xfId="0" applyFont="1" applyFill="1" applyBorder="1" applyAlignment="1">
      <alignment vertical="center" wrapText="1"/>
    </xf>
    <xf numFmtId="0" fontId="57" fillId="0" borderId="0" xfId="0" quotePrefix="1" applyFont="1" applyAlignment="1">
      <alignment wrapText="1"/>
    </xf>
    <xf numFmtId="0" fontId="64" fillId="0" borderId="0" xfId="0" applyFont="1" applyAlignment="1"/>
    <xf numFmtId="0" fontId="10" fillId="0" borderId="0" xfId="0" applyFont="1" applyAlignment="1" applyProtection="1">
      <protection locked="0"/>
    </xf>
    <xf numFmtId="0" fontId="64" fillId="0" borderId="0" xfId="0" applyFont="1"/>
    <xf numFmtId="0" fontId="63" fillId="0" borderId="0" xfId="0" applyFont="1" applyFill="1" applyBorder="1" applyAlignment="1"/>
    <xf numFmtId="168" fontId="37" fillId="24" borderId="10" xfId="0" applyNumberFormat="1" applyFont="1" applyFill="1" applyBorder="1" applyAlignment="1" applyProtection="1">
      <alignment horizontal="center" vertical="center"/>
    </xf>
    <xf numFmtId="168" fontId="37" fillId="24" borderId="14" xfId="0" applyNumberFormat="1" applyFont="1" applyFill="1" applyBorder="1" applyAlignment="1" applyProtection="1">
      <alignment horizontal="center" vertical="center"/>
    </xf>
    <xf numFmtId="168" fontId="42" fillId="25" borderId="12" xfId="0" applyNumberFormat="1" applyFont="1" applyFill="1" applyBorder="1" applyAlignment="1" applyProtection="1">
      <alignment horizontal="center" vertical="center"/>
    </xf>
    <xf numFmtId="168" fontId="42" fillId="0" borderId="12" xfId="0" applyNumberFormat="1" applyFont="1" applyBorder="1" applyAlignment="1" applyProtection="1">
      <alignment horizontal="center" vertical="center"/>
    </xf>
    <xf numFmtId="0" fontId="37" fillId="24" borderId="22" xfId="0" applyFont="1" applyFill="1" applyBorder="1" applyAlignment="1" applyProtection="1">
      <alignment horizontal="left" vertical="center"/>
    </xf>
    <xf numFmtId="0" fontId="0" fillId="27" borderId="24" xfId="0" applyFill="1" applyBorder="1"/>
    <xf numFmtId="0" fontId="0" fillId="27" borderId="25" xfId="0" applyFill="1" applyBorder="1"/>
    <xf numFmtId="0" fontId="0" fillId="27" borderId="26" xfId="0" applyFill="1" applyBorder="1"/>
    <xf numFmtId="0" fontId="37" fillId="0" borderId="27"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0" fillId="28" borderId="28" xfId="0" applyFill="1" applyBorder="1"/>
    <xf numFmtId="0" fontId="0" fillId="28" borderId="29" xfId="0" applyFill="1" applyBorder="1"/>
    <xf numFmtId="0" fontId="0" fillId="28" borderId="30" xfId="0" applyFill="1" applyBorder="1"/>
    <xf numFmtId="0" fontId="37" fillId="0" borderId="3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0" fillId="28" borderId="24" xfId="0" applyFill="1" applyBorder="1"/>
    <xf numFmtId="0" fontId="0" fillId="28" borderId="25" xfId="0" applyFill="1" applyBorder="1"/>
    <xf numFmtId="0" fontId="0" fillId="28" borderId="26" xfId="0" applyFill="1" applyBorder="1"/>
    <xf numFmtId="0" fontId="0" fillId="29" borderId="25" xfId="0" applyFill="1" applyBorder="1"/>
    <xf numFmtId="0" fontId="37" fillId="0" borderId="22" xfId="0" applyFont="1" applyFill="1" applyBorder="1" applyAlignment="1" applyProtection="1">
      <alignment horizontal="left" vertical="center"/>
    </xf>
    <xf numFmtId="0" fontId="0" fillId="30" borderId="23" xfId="0" applyFill="1" applyBorder="1"/>
    <xf numFmtId="0" fontId="37" fillId="0" borderId="0" xfId="0" applyFont="1" applyFill="1" applyBorder="1" applyAlignment="1" applyProtection="1">
      <alignment horizontal="left" vertical="center"/>
    </xf>
    <xf numFmtId="0" fontId="55" fillId="0" borderId="0" xfId="34" applyFont="1" applyBorder="1" applyAlignment="1" applyProtection="1">
      <alignment horizontal="left" vertical="center"/>
    </xf>
    <xf numFmtId="0" fontId="47" fillId="0" borderId="15" xfId="0" applyNumberFormat="1" applyFont="1" applyFill="1" applyBorder="1" applyAlignment="1" applyProtection="1">
      <alignment horizontal="center" vertical="center"/>
    </xf>
    <xf numFmtId="0" fontId="47" fillId="0" borderId="13" xfId="0" applyNumberFormat="1" applyFont="1" applyFill="1" applyBorder="1" applyAlignment="1" applyProtection="1">
      <alignment horizontal="center" vertical="center"/>
    </xf>
    <xf numFmtId="0" fontId="47" fillId="0" borderId="16" xfId="0" applyNumberFormat="1" applyFont="1" applyFill="1" applyBorder="1" applyAlignment="1" applyProtection="1">
      <alignment horizontal="center" vertical="center"/>
    </xf>
    <xf numFmtId="164" fontId="40" fillId="0" borderId="21" xfId="0" applyNumberFormat="1" applyFont="1" applyFill="1" applyBorder="1" applyAlignment="1" applyProtection="1">
      <alignment horizontal="center" vertical="center" shrinkToFit="1"/>
      <protection locked="0"/>
    </xf>
    <xf numFmtId="167" fontId="40" fillId="0" borderId="15" xfId="0" applyNumberFormat="1" applyFont="1" applyFill="1" applyBorder="1" applyAlignment="1" applyProtection="1">
      <alignment horizontal="center" vertical="center"/>
    </xf>
    <xf numFmtId="167" fontId="40" fillId="0" borderId="13" xfId="0" applyNumberFormat="1" applyFont="1" applyFill="1" applyBorder="1" applyAlignment="1" applyProtection="1">
      <alignment horizontal="center" vertical="center"/>
    </xf>
    <xf numFmtId="167" fontId="40" fillId="0" borderId="16" xfId="0" applyNumberFormat="1" applyFont="1" applyFill="1" applyBorder="1" applyAlignment="1" applyProtection="1">
      <alignment horizontal="center" vertical="center"/>
    </xf>
    <xf numFmtId="0" fontId="56" fillId="0" borderId="0" xfId="0" applyFont="1" applyFill="1" applyBorder="1" applyAlignment="1">
      <alignment horizontal="left"/>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6">
    <dxf>
      <fill>
        <patternFill>
          <bgColor rgb="FF0070C0"/>
        </patternFill>
      </fill>
    </dxf>
    <dxf>
      <fill>
        <patternFill>
          <bgColor theme="0" tint="-0.499984740745262"/>
        </patternFill>
      </fill>
    </dxf>
    <dxf>
      <border>
        <left style="thin">
          <color rgb="FFC00000"/>
        </left>
        <right style="thin">
          <color rgb="FFC00000"/>
        </right>
        <vertical/>
        <horizontal/>
      </border>
    </dxf>
    <dxf>
      <font>
        <color theme="0"/>
      </font>
      <fill>
        <patternFill>
          <bgColor theme="5"/>
        </patternFill>
      </fill>
    </dxf>
    <dxf>
      <fill>
        <patternFill>
          <bgColor rgb="FF0070C0"/>
        </patternFill>
      </fill>
    </dxf>
    <dxf>
      <fill>
        <patternFill>
          <bgColor theme="0" tint="-0.4999847407452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22" fmlaLink="$H$4" horiz="1" max="100" min="1" page="0"/>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5</xdr:col>
      <xdr:colOff>6531</xdr:colOff>
      <xdr:row>5</xdr:row>
      <xdr:rowOff>142875</xdr:rowOff>
    </xdr:from>
    <xdr:to>
      <xdr:col>17</xdr:col>
      <xdr:colOff>79370</xdr:colOff>
      <xdr:row>9</xdr:row>
      <xdr:rowOff>139600</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99060</xdr:colOff>
          <xdr:row>1</xdr:row>
          <xdr:rowOff>121920</xdr:rowOff>
        </xdr:from>
        <xdr:to>
          <xdr:col>29</xdr:col>
          <xdr:colOff>38100</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4495800</xdr:colOff>
      <xdr:row>0</xdr:row>
      <xdr:rowOff>1</xdr:rowOff>
    </xdr:from>
    <xdr:to>
      <xdr:col>1</xdr:col>
      <xdr:colOff>6000750</xdr:colOff>
      <xdr:row>0</xdr:row>
      <xdr:rowOff>338615</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7275" y="1"/>
          <a:ext cx="1504950" cy="338614"/>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7" Type="http://schemas.openxmlformats.org/officeDocument/2006/relationships/comments" Target="../comments2.xml"/><Relationship Id="rId2" Type="http://schemas.openxmlformats.org/officeDocument/2006/relationships/hyperlink" Target="https://www.vertex42.com/ExcelTemplates/excel-gantt-chart.html" TargetMode="External"/><Relationship Id="rId1" Type="http://schemas.openxmlformats.org/officeDocument/2006/relationships/hyperlink" Target="https://www.vertex42.com/Links/go.php?urlid=GanttChartPro"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BW38"/>
  <sheetViews>
    <sheetView showGridLines="0" tabSelected="1" zoomScale="70" zoomScaleNormal="70" workbookViewId="0">
      <pane ySplit="7" topLeftCell="A8" activePane="bottomLeft" state="frozen"/>
      <selection pane="bottomLeft" activeCell="E23" sqref="E23"/>
    </sheetView>
  </sheetViews>
  <sheetFormatPr defaultColWidth="9.109375" defaultRowHeight="13.2" x14ac:dyDescent="0.25"/>
  <cols>
    <col min="1" max="1" width="6.88671875" style="5" customWidth="1"/>
    <col min="2" max="2" width="47.44140625" style="1" bestFit="1" customWidth="1"/>
    <col min="3" max="3" width="7.6640625" style="1" customWidth="1"/>
    <col min="4" max="4" width="6.88671875" style="6" hidden="1" customWidth="1"/>
    <col min="5" max="6" width="12" style="1" customWidth="1"/>
    <col min="7" max="7" width="13.44140625" style="1" bestFit="1" customWidth="1"/>
    <col min="8" max="8" width="6.6640625" style="1" hidden="1" customWidth="1"/>
    <col min="9" max="9" width="7.88671875" style="1" bestFit="1" customWidth="1"/>
    <col min="10" max="66" width="2.21875" style="1" customWidth="1"/>
    <col min="67" max="73" width="2.21875" style="3" customWidth="1"/>
    <col min="74" max="16384" width="9.109375" style="3"/>
  </cols>
  <sheetData>
    <row r="1" spans="1:75" ht="30" customHeight="1" x14ac:dyDescent="0.25">
      <c r="A1" s="103" t="s">
        <v>96</v>
      </c>
      <c r="B1" s="28"/>
      <c r="C1" s="28"/>
      <c r="D1" s="28"/>
      <c r="E1" s="28"/>
      <c r="F1" s="28"/>
      <c r="I1" s="109"/>
      <c r="K1" s="162"/>
      <c r="L1" s="162"/>
      <c r="M1" s="162"/>
      <c r="N1" s="162"/>
      <c r="O1" s="162"/>
      <c r="P1" s="162"/>
      <c r="Q1" s="162"/>
      <c r="R1" s="162"/>
      <c r="S1" s="162"/>
      <c r="T1" s="162"/>
      <c r="U1" s="162"/>
      <c r="V1" s="162"/>
      <c r="W1" s="162"/>
      <c r="X1" s="162"/>
      <c r="Y1" s="162"/>
      <c r="Z1" s="162"/>
      <c r="AA1" s="162"/>
      <c r="AB1" s="162"/>
      <c r="AC1" s="162"/>
      <c r="AD1" s="162"/>
      <c r="AE1" s="162"/>
    </row>
    <row r="2" spans="1:75" ht="18" customHeight="1" x14ac:dyDescent="0.25">
      <c r="A2" s="33" t="s">
        <v>95</v>
      </c>
      <c r="B2" s="16"/>
      <c r="C2" s="16"/>
      <c r="D2" s="23"/>
      <c r="E2" s="137"/>
      <c r="F2" s="137"/>
      <c r="H2" s="2"/>
      <c r="BW2" s="91"/>
    </row>
    <row r="3" spans="1:75" ht="13.8" x14ac:dyDescent="0.25">
      <c r="A3" s="33"/>
      <c r="B3" s="29"/>
      <c r="C3" s="4"/>
      <c r="D3" s="4"/>
      <c r="E3" s="4"/>
      <c r="F3" s="4"/>
      <c r="G3" s="4"/>
      <c r="H3" s="2"/>
      <c r="K3" s="18"/>
      <c r="L3" s="18"/>
      <c r="M3" s="18"/>
      <c r="N3" s="18"/>
      <c r="O3" s="18"/>
      <c r="P3" s="18"/>
      <c r="Q3" s="18"/>
      <c r="R3" s="18"/>
      <c r="S3" s="18"/>
      <c r="T3" s="18"/>
      <c r="U3" s="18"/>
      <c r="V3" s="18"/>
      <c r="W3" s="18"/>
      <c r="X3" s="18"/>
      <c r="Y3" s="18"/>
      <c r="Z3" s="18"/>
      <c r="AA3" s="18"/>
    </row>
    <row r="4" spans="1:75" ht="17.25" customHeight="1" x14ac:dyDescent="0.25">
      <c r="A4" s="89"/>
      <c r="B4" s="93" t="s">
        <v>38</v>
      </c>
      <c r="C4" s="166">
        <v>43735</v>
      </c>
      <c r="D4" s="166"/>
      <c r="E4" s="166"/>
      <c r="F4" s="90"/>
      <c r="G4" s="93" t="s">
        <v>37</v>
      </c>
      <c r="H4" s="106">
        <v>1</v>
      </c>
      <c r="I4" s="91"/>
      <c r="J4" s="31"/>
      <c r="K4" s="163" t="str">
        <f>"Week "&amp;((K6-($C$4-WEEKDAY($C$4,1)+2))/7+1)+5</f>
        <v>Week 6</v>
      </c>
      <c r="L4" s="164"/>
      <c r="M4" s="164"/>
      <c r="N4" s="164"/>
      <c r="O4" s="164"/>
      <c r="P4" s="164"/>
      <c r="Q4" s="165"/>
      <c r="R4" s="163" t="str">
        <f>"Week "&amp;((R6-($C$4-WEEKDAY($C$4,1)+2))/7+1)+5</f>
        <v>Week 7</v>
      </c>
      <c r="S4" s="164"/>
      <c r="T4" s="164"/>
      <c r="U4" s="164"/>
      <c r="V4" s="164"/>
      <c r="W4" s="164"/>
      <c r="X4" s="165"/>
      <c r="Y4" s="163" t="str">
        <f>"Week "&amp;((Y6-($C$4-WEEKDAY($C$4,1)+2))/7+1)+5</f>
        <v>Week 8</v>
      </c>
      <c r="Z4" s="164"/>
      <c r="AA4" s="164"/>
      <c r="AB4" s="164"/>
      <c r="AC4" s="164"/>
      <c r="AD4" s="164"/>
      <c r="AE4" s="165"/>
      <c r="AF4" s="163" t="str">
        <f>"Week "&amp;((AF6-($C$4-WEEKDAY($C$4,1)+2))/7+1)+5</f>
        <v>Week 9</v>
      </c>
      <c r="AG4" s="164"/>
      <c r="AH4" s="164"/>
      <c r="AI4" s="164"/>
      <c r="AJ4" s="164"/>
      <c r="AK4" s="164"/>
      <c r="AL4" s="165"/>
      <c r="AM4" s="163" t="str">
        <f>"Week "&amp;((AM6-($C$4-WEEKDAY($C$4,1)+2))/7+1)+5</f>
        <v>Week 10</v>
      </c>
      <c r="AN4" s="164"/>
      <c r="AO4" s="164"/>
      <c r="AP4" s="164"/>
      <c r="AQ4" s="164"/>
      <c r="AR4" s="164"/>
      <c r="AS4" s="165"/>
      <c r="AT4" s="163" t="str">
        <f>"Week "&amp;((AT6-($C$4-WEEKDAY($C$4,1)+2))/7+1)+5</f>
        <v>Week 11</v>
      </c>
      <c r="AU4" s="164"/>
      <c r="AV4" s="164"/>
      <c r="AW4" s="164"/>
      <c r="AX4" s="164"/>
      <c r="AY4" s="164"/>
      <c r="AZ4" s="165"/>
      <c r="BA4" s="163" t="str">
        <f>"Week "&amp;((BA6-($C$4-WEEKDAY($C$4,1)+2))/7+1)+5</f>
        <v>Week 12</v>
      </c>
      <c r="BB4" s="164"/>
      <c r="BC4" s="164"/>
      <c r="BD4" s="164"/>
      <c r="BE4" s="164"/>
      <c r="BF4" s="164"/>
      <c r="BG4" s="165"/>
      <c r="BH4" s="163" t="str">
        <f>"Week "&amp;((BH6-($C$4-WEEKDAY($C$4,1)+2))/7+1)+5</f>
        <v>Week 13</v>
      </c>
      <c r="BI4" s="164"/>
      <c r="BJ4" s="164"/>
      <c r="BK4" s="164"/>
      <c r="BL4" s="164"/>
      <c r="BM4" s="164"/>
      <c r="BN4" s="165"/>
      <c r="BO4" s="163" t="str">
        <f>"Week "&amp;((BO6-($C$4-WEEKDAY($C$4,1)+2))/7+1)+5</f>
        <v>Week 14</v>
      </c>
      <c r="BP4" s="164"/>
      <c r="BQ4" s="164"/>
      <c r="BR4" s="164"/>
      <c r="BS4" s="164"/>
      <c r="BT4" s="164"/>
      <c r="BU4" s="165"/>
    </row>
    <row r="5" spans="1:75" ht="17.25" customHeight="1" x14ac:dyDescent="0.25">
      <c r="A5" s="89"/>
      <c r="B5" s="93" t="s">
        <v>97</v>
      </c>
      <c r="C5" s="166" t="s">
        <v>98</v>
      </c>
      <c r="D5" s="166"/>
      <c r="E5" s="166"/>
      <c r="F5" s="166"/>
      <c r="G5" s="166"/>
      <c r="H5" s="92"/>
      <c r="I5" s="92"/>
      <c r="J5" s="31"/>
      <c r="K5" s="167">
        <f>K6</f>
        <v>43731</v>
      </c>
      <c r="L5" s="168"/>
      <c r="M5" s="168"/>
      <c r="N5" s="168"/>
      <c r="O5" s="168"/>
      <c r="P5" s="168"/>
      <c r="Q5" s="169"/>
      <c r="R5" s="167">
        <f>R6</f>
        <v>43738</v>
      </c>
      <c r="S5" s="168"/>
      <c r="T5" s="168"/>
      <c r="U5" s="168"/>
      <c r="V5" s="168"/>
      <c r="W5" s="168"/>
      <c r="X5" s="169"/>
      <c r="Y5" s="167">
        <f>Y6</f>
        <v>43745</v>
      </c>
      <c r="Z5" s="168"/>
      <c r="AA5" s="168"/>
      <c r="AB5" s="168"/>
      <c r="AC5" s="168"/>
      <c r="AD5" s="168"/>
      <c r="AE5" s="169"/>
      <c r="AF5" s="167">
        <f>AF6</f>
        <v>43752</v>
      </c>
      <c r="AG5" s="168"/>
      <c r="AH5" s="168"/>
      <c r="AI5" s="168"/>
      <c r="AJ5" s="168"/>
      <c r="AK5" s="168"/>
      <c r="AL5" s="169"/>
      <c r="AM5" s="167">
        <f>AM6</f>
        <v>43759</v>
      </c>
      <c r="AN5" s="168"/>
      <c r="AO5" s="168"/>
      <c r="AP5" s="168"/>
      <c r="AQ5" s="168"/>
      <c r="AR5" s="168"/>
      <c r="AS5" s="169"/>
      <c r="AT5" s="167">
        <f>AT6</f>
        <v>43766</v>
      </c>
      <c r="AU5" s="168"/>
      <c r="AV5" s="168"/>
      <c r="AW5" s="168"/>
      <c r="AX5" s="168"/>
      <c r="AY5" s="168"/>
      <c r="AZ5" s="169"/>
      <c r="BA5" s="167">
        <f>BA6</f>
        <v>43773</v>
      </c>
      <c r="BB5" s="168"/>
      <c r="BC5" s="168"/>
      <c r="BD5" s="168"/>
      <c r="BE5" s="168"/>
      <c r="BF5" s="168"/>
      <c r="BG5" s="169"/>
      <c r="BH5" s="167">
        <f>BH6</f>
        <v>43780</v>
      </c>
      <c r="BI5" s="168"/>
      <c r="BJ5" s="168"/>
      <c r="BK5" s="168"/>
      <c r="BL5" s="168"/>
      <c r="BM5" s="168"/>
      <c r="BN5" s="169"/>
      <c r="BO5" s="167">
        <f>BO6</f>
        <v>43787</v>
      </c>
      <c r="BP5" s="168"/>
      <c r="BQ5" s="168"/>
      <c r="BR5" s="168"/>
      <c r="BS5" s="168"/>
      <c r="BT5" s="168"/>
      <c r="BU5" s="169"/>
    </row>
    <row r="6" spans="1:75" x14ac:dyDescent="0.25">
      <c r="A6" s="30"/>
      <c r="B6" s="31"/>
      <c r="C6" s="31"/>
      <c r="D6" s="32"/>
      <c r="E6" s="31"/>
      <c r="F6" s="31"/>
      <c r="G6" s="31"/>
      <c r="H6" s="31"/>
      <c r="I6" s="31"/>
      <c r="J6" s="31"/>
      <c r="K6" s="72">
        <f>C4-WEEKDAY(C4,1)+2+7*(H4-1)</f>
        <v>43731</v>
      </c>
      <c r="L6" s="64">
        <f t="shared" ref="L6:AQ6" si="0">K6+1</f>
        <v>43732</v>
      </c>
      <c r="M6" s="64">
        <f t="shared" si="0"/>
        <v>43733</v>
      </c>
      <c r="N6" s="64">
        <f t="shared" si="0"/>
        <v>43734</v>
      </c>
      <c r="O6" s="64">
        <f t="shared" si="0"/>
        <v>43735</v>
      </c>
      <c r="P6" s="64">
        <f t="shared" si="0"/>
        <v>43736</v>
      </c>
      <c r="Q6" s="73">
        <f t="shared" si="0"/>
        <v>43737</v>
      </c>
      <c r="R6" s="72">
        <f t="shared" si="0"/>
        <v>43738</v>
      </c>
      <c r="S6" s="64">
        <f t="shared" si="0"/>
        <v>43739</v>
      </c>
      <c r="T6" s="64">
        <f t="shared" si="0"/>
        <v>43740</v>
      </c>
      <c r="U6" s="64">
        <f t="shared" si="0"/>
        <v>43741</v>
      </c>
      <c r="V6" s="64">
        <f t="shared" si="0"/>
        <v>43742</v>
      </c>
      <c r="W6" s="64">
        <f t="shared" si="0"/>
        <v>43743</v>
      </c>
      <c r="X6" s="73">
        <f t="shared" si="0"/>
        <v>43744</v>
      </c>
      <c r="Y6" s="72">
        <f t="shared" si="0"/>
        <v>43745</v>
      </c>
      <c r="Z6" s="64">
        <f t="shared" si="0"/>
        <v>43746</v>
      </c>
      <c r="AA6" s="64">
        <f t="shared" si="0"/>
        <v>43747</v>
      </c>
      <c r="AB6" s="64">
        <f t="shared" si="0"/>
        <v>43748</v>
      </c>
      <c r="AC6" s="64">
        <f t="shared" si="0"/>
        <v>43749</v>
      </c>
      <c r="AD6" s="64">
        <f t="shared" si="0"/>
        <v>43750</v>
      </c>
      <c r="AE6" s="73">
        <f t="shared" si="0"/>
        <v>43751</v>
      </c>
      <c r="AF6" s="72">
        <f t="shared" si="0"/>
        <v>43752</v>
      </c>
      <c r="AG6" s="64">
        <f t="shared" si="0"/>
        <v>43753</v>
      </c>
      <c r="AH6" s="64">
        <f t="shared" si="0"/>
        <v>43754</v>
      </c>
      <c r="AI6" s="64">
        <f t="shared" si="0"/>
        <v>43755</v>
      </c>
      <c r="AJ6" s="64">
        <f t="shared" si="0"/>
        <v>43756</v>
      </c>
      <c r="AK6" s="64">
        <f t="shared" si="0"/>
        <v>43757</v>
      </c>
      <c r="AL6" s="73">
        <f t="shared" si="0"/>
        <v>43758</v>
      </c>
      <c r="AM6" s="72">
        <f t="shared" si="0"/>
        <v>43759</v>
      </c>
      <c r="AN6" s="64">
        <f t="shared" si="0"/>
        <v>43760</v>
      </c>
      <c r="AO6" s="64">
        <f t="shared" si="0"/>
        <v>43761</v>
      </c>
      <c r="AP6" s="64">
        <f t="shared" si="0"/>
        <v>43762</v>
      </c>
      <c r="AQ6" s="64">
        <f t="shared" si="0"/>
        <v>43763</v>
      </c>
      <c r="AR6" s="64">
        <f t="shared" ref="AR6:BN6" si="1">AQ6+1</f>
        <v>43764</v>
      </c>
      <c r="AS6" s="73">
        <f t="shared" si="1"/>
        <v>43765</v>
      </c>
      <c r="AT6" s="72">
        <f t="shared" si="1"/>
        <v>43766</v>
      </c>
      <c r="AU6" s="64">
        <f t="shared" si="1"/>
        <v>43767</v>
      </c>
      <c r="AV6" s="64">
        <f t="shared" si="1"/>
        <v>43768</v>
      </c>
      <c r="AW6" s="64">
        <f t="shared" si="1"/>
        <v>43769</v>
      </c>
      <c r="AX6" s="64">
        <f t="shared" si="1"/>
        <v>43770</v>
      </c>
      <c r="AY6" s="64">
        <f t="shared" si="1"/>
        <v>43771</v>
      </c>
      <c r="AZ6" s="73">
        <f t="shared" si="1"/>
        <v>43772</v>
      </c>
      <c r="BA6" s="72">
        <f t="shared" si="1"/>
        <v>43773</v>
      </c>
      <c r="BB6" s="64">
        <f t="shared" si="1"/>
        <v>43774</v>
      </c>
      <c r="BC6" s="64">
        <f t="shared" si="1"/>
        <v>43775</v>
      </c>
      <c r="BD6" s="64">
        <f t="shared" si="1"/>
        <v>43776</v>
      </c>
      <c r="BE6" s="64">
        <f t="shared" si="1"/>
        <v>43777</v>
      </c>
      <c r="BF6" s="64">
        <f t="shared" si="1"/>
        <v>43778</v>
      </c>
      <c r="BG6" s="73">
        <f t="shared" si="1"/>
        <v>43779</v>
      </c>
      <c r="BH6" s="72">
        <f t="shared" si="1"/>
        <v>43780</v>
      </c>
      <c r="BI6" s="64">
        <f t="shared" si="1"/>
        <v>43781</v>
      </c>
      <c r="BJ6" s="64">
        <f t="shared" si="1"/>
        <v>43782</v>
      </c>
      <c r="BK6" s="64">
        <f t="shared" si="1"/>
        <v>43783</v>
      </c>
      <c r="BL6" s="64">
        <f t="shared" si="1"/>
        <v>43784</v>
      </c>
      <c r="BM6" s="64">
        <f t="shared" si="1"/>
        <v>43785</v>
      </c>
      <c r="BN6" s="73">
        <f t="shared" si="1"/>
        <v>43786</v>
      </c>
      <c r="BO6" s="72">
        <f t="shared" ref="BO6" si="2">BN6+1</f>
        <v>43787</v>
      </c>
      <c r="BP6" s="64">
        <f t="shared" ref="BP6" si="3">BO6+1</f>
        <v>43788</v>
      </c>
      <c r="BQ6" s="64">
        <f t="shared" ref="BQ6" si="4">BP6+1</f>
        <v>43789</v>
      </c>
      <c r="BR6" s="64">
        <f t="shared" ref="BR6" si="5">BQ6+1</f>
        <v>43790</v>
      </c>
      <c r="BS6" s="64">
        <f t="shared" ref="BS6" si="6">BR6+1</f>
        <v>43791</v>
      </c>
      <c r="BT6" s="64">
        <f t="shared" ref="BT6" si="7">BS6+1</f>
        <v>43792</v>
      </c>
      <c r="BU6" s="73">
        <f t="shared" ref="BU6" si="8">BT6+1</f>
        <v>43793</v>
      </c>
    </row>
    <row r="7" spans="1:75" s="102" customFormat="1" ht="24.6" thickBot="1" x14ac:dyDescent="0.3">
      <c r="A7" s="94" t="s">
        <v>0</v>
      </c>
      <c r="B7" s="95" t="s">
        <v>29</v>
      </c>
      <c r="C7" s="96" t="s">
        <v>30</v>
      </c>
      <c r="D7" s="97" t="s">
        <v>36</v>
      </c>
      <c r="E7" s="98" t="s">
        <v>31</v>
      </c>
      <c r="F7" s="98" t="s">
        <v>32</v>
      </c>
      <c r="G7" s="96" t="s">
        <v>33</v>
      </c>
      <c r="H7" s="96" t="s">
        <v>34</v>
      </c>
      <c r="I7" s="96" t="s">
        <v>35</v>
      </c>
      <c r="J7" s="96"/>
      <c r="K7" s="99" t="str">
        <f t="shared" ref="K7:AP7" si="9">CHOOSE(WEEKDAY(K6,1),"S","M","T","W","T","F","S")</f>
        <v>M</v>
      </c>
      <c r="L7" s="100" t="str">
        <f t="shared" si="9"/>
        <v>T</v>
      </c>
      <c r="M7" s="100" t="str">
        <f t="shared" si="9"/>
        <v>W</v>
      </c>
      <c r="N7" s="100" t="str">
        <f t="shared" si="9"/>
        <v>T</v>
      </c>
      <c r="O7" s="100" t="str">
        <f t="shared" si="9"/>
        <v>F</v>
      </c>
      <c r="P7" s="100" t="str">
        <f t="shared" si="9"/>
        <v>S</v>
      </c>
      <c r="Q7" s="101" t="str">
        <f t="shared" si="9"/>
        <v>S</v>
      </c>
      <c r="R7" s="99" t="str">
        <f t="shared" si="9"/>
        <v>M</v>
      </c>
      <c r="S7" s="100" t="str">
        <f t="shared" si="9"/>
        <v>T</v>
      </c>
      <c r="T7" s="100" t="str">
        <f t="shared" si="9"/>
        <v>W</v>
      </c>
      <c r="U7" s="100" t="str">
        <f t="shared" si="9"/>
        <v>T</v>
      </c>
      <c r="V7" s="100" t="str">
        <f t="shared" si="9"/>
        <v>F</v>
      </c>
      <c r="W7" s="100" t="str">
        <f t="shared" si="9"/>
        <v>S</v>
      </c>
      <c r="X7" s="101" t="str">
        <f t="shared" si="9"/>
        <v>S</v>
      </c>
      <c r="Y7" s="99" t="str">
        <f t="shared" si="9"/>
        <v>M</v>
      </c>
      <c r="Z7" s="100" t="str">
        <f t="shared" si="9"/>
        <v>T</v>
      </c>
      <c r="AA7" s="100" t="str">
        <f t="shared" si="9"/>
        <v>W</v>
      </c>
      <c r="AB7" s="100" t="str">
        <f t="shared" si="9"/>
        <v>T</v>
      </c>
      <c r="AC7" s="100" t="str">
        <f t="shared" si="9"/>
        <v>F</v>
      </c>
      <c r="AD7" s="100" t="str">
        <f t="shared" si="9"/>
        <v>S</v>
      </c>
      <c r="AE7" s="101" t="str">
        <f t="shared" si="9"/>
        <v>S</v>
      </c>
      <c r="AF7" s="99" t="str">
        <f t="shared" si="9"/>
        <v>M</v>
      </c>
      <c r="AG7" s="100" t="str">
        <f t="shared" si="9"/>
        <v>T</v>
      </c>
      <c r="AH7" s="100" t="str">
        <f t="shared" si="9"/>
        <v>W</v>
      </c>
      <c r="AI7" s="100" t="str">
        <f t="shared" si="9"/>
        <v>T</v>
      </c>
      <c r="AJ7" s="100" t="str">
        <f t="shared" si="9"/>
        <v>F</v>
      </c>
      <c r="AK7" s="100" t="str">
        <f t="shared" si="9"/>
        <v>S</v>
      </c>
      <c r="AL7" s="101" t="str">
        <f t="shared" si="9"/>
        <v>S</v>
      </c>
      <c r="AM7" s="99" t="str">
        <f t="shared" si="9"/>
        <v>M</v>
      </c>
      <c r="AN7" s="100" t="str">
        <f t="shared" si="9"/>
        <v>T</v>
      </c>
      <c r="AO7" s="100" t="str">
        <f t="shared" si="9"/>
        <v>W</v>
      </c>
      <c r="AP7" s="100" t="str">
        <f t="shared" si="9"/>
        <v>T</v>
      </c>
      <c r="AQ7" s="100" t="str">
        <f t="shared" ref="AQ7:BN7" si="10">CHOOSE(WEEKDAY(AQ6,1),"S","M","T","W","T","F","S")</f>
        <v>F</v>
      </c>
      <c r="AR7" s="100" t="str">
        <f t="shared" si="10"/>
        <v>S</v>
      </c>
      <c r="AS7" s="101" t="str">
        <f t="shared" si="10"/>
        <v>S</v>
      </c>
      <c r="AT7" s="99" t="str">
        <f t="shared" si="10"/>
        <v>M</v>
      </c>
      <c r="AU7" s="100" t="str">
        <f t="shared" si="10"/>
        <v>T</v>
      </c>
      <c r="AV7" s="100" t="str">
        <f t="shared" si="10"/>
        <v>W</v>
      </c>
      <c r="AW7" s="100" t="str">
        <f t="shared" si="10"/>
        <v>T</v>
      </c>
      <c r="AX7" s="100" t="str">
        <f t="shared" si="10"/>
        <v>F</v>
      </c>
      <c r="AY7" s="100" t="str">
        <f t="shared" si="10"/>
        <v>S</v>
      </c>
      <c r="AZ7" s="101" t="str">
        <f t="shared" si="10"/>
        <v>S</v>
      </c>
      <c r="BA7" s="99" t="str">
        <f t="shared" si="10"/>
        <v>M</v>
      </c>
      <c r="BB7" s="100" t="str">
        <f t="shared" si="10"/>
        <v>T</v>
      </c>
      <c r="BC7" s="100" t="str">
        <f t="shared" si="10"/>
        <v>W</v>
      </c>
      <c r="BD7" s="100" t="str">
        <f t="shared" si="10"/>
        <v>T</v>
      </c>
      <c r="BE7" s="100" t="str">
        <f t="shared" si="10"/>
        <v>F</v>
      </c>
      <c r="BF7" s="100" t="str">
        <f t="shared" si="10"/>
        <v>S</v>
      </c>
      <c r="BG7" s="101" t="str">
        <f t="shared" si="10"/>
        <v>S</v>
      </c>
      <c r="BH7" s="99" t="str">
        <f t="shared" si="10"/>
        <v>M</v>
      </c>
      <c r="BI7" s="100" t="str">
        <f t="shared" si="10"/>
        <v>T</v>
      </c>
      <c r="BJ7" s="100" t="str">
        <f t="shared" si="10"/>
        <v>W</v>
      </c>
      <c r="BK7" s="100" t="str">
        <f t="shared" si="10"/>
        <v>T</v>
      </c>
      <c r="BL7" s="100" t="str">
        <f t="shared" si="10"/>
        <v>F</v>
      </c>
      <c r="BM7" s="100" t="str">
        <f t="shared" si="10"/>
        <v>S</v>
      </c>
      <c r="BN7" s="101" t="str">
        <f t="shared" si="10"/>
        <v>S</v>
      </c>
      <c r="BO7" s="99" t="str">
        <f t="shared" ref="BO7:BU7" si="11">CHOOSE(WEEKDAY(BO6,1),"S","M","T","W","T","F","S")</f>
        <v>M</v>
      </c>
      <c r="BP7" s="100" t="str">
        <f t="shared" si="11"/>
        <v>T</v>
      </c>
      <c r="BQ7" s="100" t="str">
        <f t="shared" si="11"/>
        <v>W</v>
      </c>
      <c r="BR7" s="100" t="str">
        <f t="shared" si="11"/>
        <v>T</v>
      </c>
      <c r="BS7" s="100" t="str">
        <f t="shared" si="11"/>
        <v>F</v>
      </c>
      <c r="BT7" s="100" t="str">
        <f t="shared" si="11"/>
        <v>S</v>
      </c>
      <c r="BU7" s="101" t="str">
        <f t="shared" si="11"/>
        <v>S</v>
      </c>
    </row>
    <row r="8" spans="1:75" s="36" customFormat="1" ht="30" customHeight="1" x14ac:dyDescent="0.25">
      <c r="A8" s="65" t="str">
        <f>IF(ISERROR(VALUE(SUBSTITUTE(prevWBS,".",""))),"1",IF(ISERROR(FIND("`",SUBSTITUTE(prevWBS,".","`",1))),TEXT(VALUE(prevWBS)+1,"#"),TEXT(VALUE(LEFT(prevWBS,FIND("`",SUBSTITUTE(prevWBS,".","`",1))-1))+1,"#")))</f>
        <v>1</v>
      </c>
      <c r="B8" s="66" t="s">
        <v>120</v>
      </c>
      <c r="C8" s="67"/>
      <c r="D8" s="68"/>
      <c r="E8" s="140"/>
      <c r="F8" s="141"/>
      <c r="G8" s="69"/>
      <c r="H8" s="70"/>
      <c r="I8" s="71"/>
      <c r="J8" s="74"/>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row>
    <row r="9" spans="1:75" s="42" customFormat="1" ht="17.399999999999999" x14ac:dyDescent="0.25">
      <c r="A9" s="41" t="str">
        <f t="shared" ref="A9:A13" si="12">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04" t="s">
        <v>94</v>
      </c>
      <c r="C9" s="42" t="s">
        <v>99</v>
      </c>
      <c r="D9" s="105"/>
      <c r="E9" s="142">
        <v>43735</v>
      </c>
      <c r="F9" s="143">
        <f>IF(ISBLANK(E9)," - ",IF(G9=0,E9,E9+G9-1))</f>
        <v>43735</v>
      </c>
      <c r="G9" s="43">
        <v>1</v>
      </c>
      <c r="H9" s="44">
        <v>0</v>
      </c>
      <c r="I9" s="45">
        <f t="shared" ref="I9:I31" si="13">IF(OR(F9=0,E9=0)," - ",NETWORKDAYS(E9,F9))</f>
        <v>1</v>
      </c>
      <c r="J9" s="75"/>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row>
    <row r="10" spans="1:75" s="42" customFormat="1" ht="17.399999999999999" x14ac:dyDescent="0.25">
      <c r="A10" s="41" t="str">
        <f t="shared" si="12"/>
        <v>1.2</v>
      </c>
      <c r="B10" s="104" t="s">
        <v>100</v>
      </c>
      <c r="C10" s="42" t="s">
        <v>101</v>
      </c>
      <c r="D10" s="105"/>
      <c r="E10" s="142">
        <v>43735</v>
      </c>
      <c r="F10" s="143">
        <f t="shared" ref="F10:F29" si="14">IF(ISBLANK(E10)," - ",IF(G10=0,E10,E10+G10-1))</f>
        <v>43749</v>
      </c>
      <c r="G10" s="43">
        <v>15</v>
      </c>
      <c r="H10" s="44">
        <v>0</v>
      </c>
      <c r="I10" s="45">
        <f t="shared" si="13"/>
        <v>11</v>
      </c>
      <c r="J10" s="75"/>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row>
    <row r="11" spans="1:75" s="42" customFormat="1" ht="17.399999999999999" x14ac:dyDescent="0.25">
      <c r="A11" s="41" t="str">
        <f t="shared" si="12"/>
        <v>1.3</v>
      </c>
      <c r="B11" s="104" t="s">
        <v>103</v>
      </c>
      <c r="C11" s="42" t="s">
        <v>102</v>
      </c>
      <c r="D11" s="105"/>
      <c r="E11" s="142">
        <v>43735</v>
      </c>
      <c r="F11" s="143">
        <f t="shared" si="14"/>
        <v>43751</v>
      </c>
      <c r="G11" s="43">
        <v>17</v>
      </c>
      <c r="H11" s="44">
        <v>0</v>
      </c>
      <c r="I11" s="45">
        <f t="shared" si="13"/>
        <v>11</v>
      </c>
      <c r="J11" s="75"/>
      <c r="K11" s="86"/>
      <c r="L11" s="86"/>
      <c r="M11" s="87"/>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row>
    <row r="12" spans="1:75" s="42" customFormat="1" ht="17.399999999999999" x14ac:dyDescent="0.25">
      <c r="A12" s="41" t="str">
        <f t="shared" si="12"/>
        <v>1.4</v>
      </c>
      <c r="B12" s="104" t="s">
        <v>105</v>
      </c>
      <c r="C12" s="42" t="s">
        <v>99</v>
      </c>
      <c r="D12" s="105"/>
      <c r="E12" s="142">
        <v>43742</v>
      </c>
      <c r="F12" s="143">
        <f>IF(ISBLANK(E12)," - ",IF(G12=0,E12,E12+G12-1))</f>
        <v>43746</v>
      </c>
      <c r="G12" s="43">
        <v>5</v>
      </c>
      <c r="H12" s="44">
        <v>0</v>
      </c>
      <c r="I12" s="45">
        <f>IF(OR(F12=0,E12=0)," - ",NETWORKDAYS(E12,F12))</f>
        <v>3</v>
      </c>
      <c r="J12" s="75"/>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row>
    <row r="13" spans="1:75" s="42" customFormat="1" ht="17.399999999999999" x14ac:dyDescent="0.25">
      <c r="A13" s="41" t="str">
        <f t="shared" si="12"/>
        <v>1.5</v>
      </c>
      <c r="B13" s="104" t="s">
        <v>104</v>
      </c>
      <c r="C13" s="42" t="s">
        <v>99</v>
      </c>
      <c r="D13" s="105"/>
      <c r="E13" s="142">
        <v>43746</v>
      </c>
      <c r="F13" s="143">
        <f t="shared" si="14"/>
        <v>43751</v>
      </c>
      <c r="G13" s="43">
        <v>6</v>
      </c>
      <c r="H13" s="44"/>
      <c r="I13" s="45">
        <f t="shared" si="13"/>
        <v>4</v>
      </c>
      <c r="J13" s="75"/>
      <c r="K13" s="86"/>
      <c r="L13" s="86"/>
      <c r="M13" s="87"/>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row>
    <row r="14" spans="1:75" s="36" customFormat="1" ht="30.6" customHeight="1" x14ac:dyDescent="0.25">
      <c r="A14" s="34" t="str">
        <f>IF(ISERROR(VALUE(SUBSTITUTE(prevWBS,".",""))),"1",IF(ISERROR(FIND("`",SUBSTITUTE(prevWBS,".","`",1))),TEXT(VALUE(prevWBS)+1,"#"),TEXT(VALUE(LEFT(prevWBS,FIND("`",SUBSTITUTE(prevWBS,".","`",1))-1))+1,"#")))</f>
        <v>2</v>
      </c>
      <c r="B14" s="35" t="s">
        <v>121</v>
      </c>
      <c r="D14" s="37"/>
      <c r="E14" s="140"/>
      <c r="F14" s="140" t="str">
        <f t="shared" si="14"/>
        <v xml:space="preserve"> - </v>
      </c>
      <c r="G14" s="38"/>
      <c r="H14" s="39"/>
      <c r="I14" s="40" t="str">
        <f t="shared" si="13"/>
        <v xml:space="preserve"> - </v>
      </c>
      <c r="J14" s="76"/>
      <c r="K14" s="88"/>
      <c r="L14" s="88"/>
      <c r="M14" s="88"/>
      <c r="N14" s="88"/>
      <c r="O14" s="88"/>
      <c r="P14" s="88"/>
      <c r="Q14" s="88"/>
      <c r="R14" s="88"/>
      <c r="S14" s="88"/>
      <c r="T14" s="88"/>
      <c r="U14" s="88"/>
      <c r="V14" s="88"/>
      <c r="W14" s="88"/>
      <c r="X14" s="88"/>
      <c r="Y14" s="88"/>
      <c r="Z14" s="88"/>
      <c r="AA14" s="88"/>
      <c r="AB14" s="88"/>
      <c r="AC14" s="88"/>
      <c r="AD14" s="88"/>
      <c r="AE14" s="88"/>
      <c r="AF14" s="144"/>
      <c r="AG14" s="144"/>
      <c r="AH14" s="144"/>
      <c r="AI14" s="144"/>
      <c r="AJ14" s="144"/>
      <c r="AK14" s="144"/>
      <c r="AL14" s="144"/>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row>
    <row r="15" spans="1:75" s="42" customFormat="1" ht="17.399999999999999" x14ac:dyDescent="0.25">
      <c r="A15"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2.1</v>
      </c>
      <c r="B15" s="104" t="s">
        <v>106</v>
      </c>
      <c r="C15" s="42" t="s">
        <v>99</v>
      </c>
      <c r="D15" s="105"/>
      <c r="E15" s="142">
        <v>43752</v>
      </c>
      <c r="F15" s="143">
        <f t="shared" si="14"/>
        <v>43758</v>
      </c>
      <c r="G15" s="43">
        <v>7</v>
      </c>
      <c r="H15" s="44">
        <v>0</v>
      </c>
      <c r="I15" s="45">
        <f t="shared" si="13"/>
        <v>5</v>
      </c>
      <c r="J15" s="75"/>
      <c r="K15" s="86"/>
      <c r="L15" s="86"/>
      <c r="M15" s="86"/>
      <c r="N15" s="86"/>
      <c r="O15" s="86"/>
      <c r="P15" s="86"/>
      <c r="Q15" s="86"/>
      <c r="R15" s="86"/>
      <c r="S15" s="86"/>
      <c r="T15" s="86"/>
      <c r="U15" s="86"/>
      <c r="V15" s="86"/>
      <c r="W15" s="86"/>
      <c r="X15" s="86"/>
      <c r="Y15" s="86"/>
      <c r="Z15" s="86"/>
      <c r="AA15" s="86"/>
      <c r="AB15" s="86"/>
      <c r="AC15" s="86"/>
      <c r="AD15" s="86"/>
      <c r="AE15" s="86"/>
      <c r="AF15" s="145"/>
      <c r="AG15" s="146"/>
      <c r="AH15" s="146"/>
      <c r="AI15" s="146"/>
      <c r="AJ15" s="146"/>
      <c r="AK15" s="146"/>
      <c r="AL15" s="147"/>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row>
    <row r="16" spans="1:75" s="42" customFormat="1" ht="17.399999999999999" x14ac:dyDescent="0.25">
      <c r="A16"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2.2</v>
      </c>
      <c r="B16" s="104" t="s">
        <v>107</v>
      </c>
      <c r="C16" s="42" t="s">
        <v>99</v>
      </c>
      <c r="D16" s="105"/>
      <c r="E16" s="142">
        <v>43752</v>
      </c>
      <c r="F16" s="143">
        <f t="shared" si="14"/>
        <v>43758</v>
      </c>
      <c r="G16" s="43">
        <v>7</v>
      </c>
      <c r="H16" s="44">
        <v>0</v>
      </c>
      <c r="I16" s="45">
        <f t="shared" si="13"/>
        <v>5</v>
      </c>
      <c r="J16" s="75"/>
      <c r="K16" s="86"/>
      <c r="L16" s="86"/>
      <c r="M16" s="86"/>
      <c r="N16" s="86"/>
      <c r="O16" s="86"/>
      <c r="P16" s="86"/>
      <c r="Q16" s="86"/>
      <c r="R16" s="86"/>
      <c r="S16" s="86"/>
      <c r="T16" s="86"/>
      <c r="U16" s="86"/>
      <c r="V16" s="86"/>
      <c r="W16" s="86"/>
      <c r="X16" s="86"/>
      <c r="Y16" s="86"/>
      <c r="Z16" s="86"/>
      <c r="AA16" s="86"/>
      <c r="AB16" s="86"/>
      <c r="AC16" s="86"/>
      <c r="AD16" s="86"/>
      <c r="AE16" s="86"/>
      <c r="AF16" s="145"/>
      <c r="AG16" s="146"/>
      <c r="AH16" s="146"/>
      <c r="AI16" s="146"/>
      <c r="AJ16" s="146"/>
      <c r="AK16" s="146"/>
      <c r="AL16" s="147"/>
      <c r="AM16" s="86"/>
      <c r="AN16" s="86"/>
      <c r="AO16" s="148"/>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row>
    <row r="17" spans="1:73" s="42" customFormat="1" ht="17.399999999999999" x14ac:dyDescent="0.25">
      <c r="A17"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2.3</v>
      </c>
      <c r="B17" s="104" t="s">
        <v>108</v>
      </c>
      <c r="C17" s="42" t="s">
        <v>99</v>
      </c>
      <c r="D17" s="105"/>
      <c r="E17" s="142">
        <v>43752</v>
      </c>
      <c r="F17" s="143">
        <f t="shared" si="14"/>
        <v>43758</v>
      </c>
      <c r="G17" s="43">
        <v>7</v>
      </c>
      <c r="H17" s="44">
        <v>0</v>
      </c>
      <c r="I17" s="45">
        <f t="shared" si="13"/>
        <v>5</v>
      </c>
      <c r="J17" s="75"/>
      <c r="K17" s="86"/>
      <c r="L17" s="86"/>
      <c r="M17" s="86"/>
      <c r="N17" s="86"/>
      <c r="O17" s="86"/>
      <c r="P17" s="86"/>
      <c r="Q17" s="86"/>
      <c r="R17" s="86"/>
      <c r="S17" s="86"/>
      <c r="T17" s="86"/>
      <c r="U17" s="86"/>
      <c r="V17" s="86"/>
      <c r="W17" s="86"/>
      <c r="X17" s="86"/>
      <c r="Y17" s="86"/>
      <c r="Z17" s="86"/>
      <c r="AA17" s="86"/>
      <c r="AB17" s="86"/>
      <c r="AC17" s="86"/>
      <c r="AD17" s="86"/>
      <c r="AE17" s="86"/>
      <c r="AF17" s="145"/>
      <c r="AG17" s="146"/>
      <c r="AH17" s="146"/>
      <c r="AI17" s="146"/>
      <c r="AJ17" s="146"/>
      <c r="AK17" s="146"/>
      <c r="AL17" s="147"/>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73" s="36" customFormat="1" ht="30.6" customHeight="1" x14ac:dyDescent="0.25">
      <c r="A18" s="34" t="str">
        <f>IF(ISERROR(VALUE(SUBSTITUTE(prevWBS,".",""))),"1",IF(ISERROR(FIND("`",SUBSTITUTE(prevWBS,".","`",1))),TEXT(VALUE(prevWBS)+1,"#"),TEXT(VALUE(LEFT(prevWBS,FIND("`",SUBSTITUTE(prevWBS,".","`",1))-1))+1,"#")))</f>
        <v>3</v>
      </c>
      <c r="B18" s="35" t="s">
        <v>122</v>
      </c>
      <c r="D18" s="37"/>
      <c r="E18" s="140"/>
      <c r="F18" s="140" t="str">
        <f t="shared" si="14"/>
        <v xml:space="preserve"> - </v>
      </c>
      <c r="G18" s="38"/>
      <c r="H18" s="39"/>
      <c r="I18" s="40" t="str">
        <f t="shared" si="13"/>
        <v xml:space="preserve"> - </v>
      </c>
      <c r="J18" s="76"/>
      <c r="K18" s="88"/>
      <c r="L18" s="88"/>
      <c r="M18" s="88"/>
      <c r="N18" s="88"/>
      <c r="O18" s="88"/>
      <c r="P18" s="88"/>
      <c r="Q18" s="88"/>
      <c r="R18" s="88"/>
      <c r="S18" s="88"/>
      <c r="T18" s="88"/>
      <c r="U18" s="88"/>
      <c r="V18" s="88"/>
      <c r="W18" s="88"/>
      <c r="X18" s="88"/>
      <c r="Y18" s="88"/>
      <c r="Z18" s="88"/>
      <c r="AA18" s="88"/>
      <c r="AB18" s="88"/>
      <c r="AC18" s="88"/>
      <c r="AD18" s="88"/>
      <c r="AE18" s="88"/>
      <c r="AF18" s="85"/>
      <c r="AG18" s="85"/>
      <c r="AH18" s="85"/>
      <c r="AI18" s="85"/>
      <c r="AJ18" s="85"/>
      <c r="AK18" s="85"/>
      <c r="AL18" s="85"/>
      <c r="AM18" s="144"/>
      <c r="AN18" s="144"/>
      <c r="AO18" s="144"/>
      <c r="AP18" s="144"/>
      <c r="AQ18" s="144"/>
      <c r="AR18" s="144"/>
      <c r="AS18" s="144"/>
      <c r="AT18" s="88"/>
      <c r="AU18" s="88"/>
      <c r="AV18" s="88"/>
      <c r="AW18" s="88"/>
      <c r="AX18" s="88"/>
      <c r="AY18" s="88"/>
      <c r="AZ18" s="88"/>
      <c r="BA18" s="88"/>
      <c r="BB18" s="88"/>
      <c r="BC18" s="88"/>
      <c r="BD18" s="88"/>
      <c r="BE18" s="88"/>
      <c r="BF18" s="88"/>
      <c r="BG18" s="88"/>
      <c r="BH18" s="88"/>
      <c r="BI18" s="88"/>
      <c r="BJ18" s="88"/>
      <c r="BK18" s="88"/>
      <c r="BL18" s="88"/>
      <c r="BM18" s="88"/>
      <c r="BN18" s="88"/>
    </row>
    <row r="19" spans="1:73" s="42" customFormat="1" ht="17.399999999999999" x14ac:dyDescent="0.25">
      <c r="A19"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3.1</v>
      </c>
      <c r="B19" s="104" t="s">
        <v>109</v>
      </c>
      <c r="D19" s="105"/>
      <c r="E19" s="142">
        <v>43759</v>
      </c>
      <c r="F19" s="143">
        <f t="shared" si="14"/>
        <v>43765</v>
      </c>
      <c r="G19" s="43">
        <v>7</v>
      </c>
      <c r="H19" s="44">
        <v>0</v>
      </c>
      <c r="I19" s="45">
        <f t="shared" si="13"/>
        <v>5</v>
      </c>
      <c r="J19" s="75"/>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150"/>
      <c r="AN19" s="151"/>
      <c r="AO19" s="151"/>
      <c r="AP19" s="151"/>
      <c r="AQ19" s="151"/>
      <c r="AR19" s="151"/>
      <c r="AS19" s="152"/>
      <c r="AT19" s="86"/>
      <c r="AU19" s="86"/>
      <c r="AV19" s="86"/>
      <c r="AW19" s="86"/>
      <c r="AX19" s="86"/>
      <c r="AY19" s="86"/>
      <c r="AZ19" s="86"/>
      <c r="BA19" s="86"/>
      <c r="BB19" s="86"/>
      <c r="BC19" s="86"/>
      <c r="BD19" s="86"/>
      <c r="BE19" s="86"/>
      <c r="BF19" s="86"/>
      <c r="BG19" s="86"/>
      <c r="BH19" s="86"/>
      <c r="BI19" s="86"/>
      <c r="BJ19" s="86"/>
      <c r="BK19" s="86"/>
      <c r="BL19" s="86"/>
      <c r="BM19" s="86"/>
      <c r="BN19" s="86"/>
    </row>
    <row r="20" spans="1:73" s="42" customFormat="1" ht="17.399999999999999" x14ac:dyDescent="0.25">
      <c r="A20"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3.2</v>
      </c>
      <c r="B20" s="104" t="s">
        <v>110</v>
      </c>
      <c r="D20" s="105"/>
      <c r="E20" s="142">
        <v>43763</v>
      </c>
      <c r="F20" s="143">
        <f t="shared" si="14"/>
        <v>43765</v>
      </c>
      <c r="G20" s="43">
        <v>3</v>
      </c>
      <c r="H20" s="44">
        <v>0</v>
      </c>
      <c r="I20" s="45">
        <f t="shared" si="13"/>
        <v>1</v>
      </c>
      <c r="J20" s="75"/>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153"/>
      <c r="AN20" s="154"/>
      <c r="AO20" s="154"/>
      <c r="AP20" s="154"/>
      <c r="AQ20" s="155"/>
      <c r="AR20" s="156"/>
      <c r="AS20" s="157"/>
      <c r="AT20" s="86"/>
      <c r="AU20" s="86"/>
      <c r="AV20" s="86"/>
      <c r="AW20" s="86"/>
      <c r="AX20" s="86"/>
      <c r="AY20" s="86"/>
      <c r="AZ20" s="86"/>
      <c r="BA20" s="86"/>
      <c r="BB20" s="86"/>
      <c r="BC20" s="86"/>
      <c r="BD20" s="86"/>
      <c r="BE20" s="86"/>
      <c r="BF20" s="86"/>
      <c r="BG20" s="86"/>
      <c r="BH20" s="86"/>
      <c r="BI20" s="86"/>
      <c r="BJ20" s="86"/>
      <c r="BK20" s="86"/>
      <c r="BL20" s="86"/>
      <c r="BM20" s="86"/>
      <c r="BN20" s="86"/>
    </row>
    <row r="21" spans="1:73" s="42" customFormat="1" ht="17.399999999999999" x14ac:dyDescent="0.25">
      <c r="A21"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3.3</v>
      </c>
      <c r="B21" s="104" t="s">
        <v>111</v>
      </c>
      <c r="D21" s="105"/>
      <c r="E21" s="142">
        <v>43766</v>
      </c>
      <c r="F21" s="143">
        <f t="shared" si="14"/>
        <v>43770</v>
      </c>
      <c r="G21" s="43">
        <v>5</v>
      </c>
      <c r="H21" s="44">
        <v>0</v>
      </c>
      <c r="I21" s="45">
        <f t="shared" si="13"/>
        <v>5</v>
      </c>
      <c r="J21" s="75"/>
      <c r="K21" s="86"/>
      <c r="L21" s="86"/>
      <c r="M21" s="86"/>
      <c r="N21" s="86"/>
      <c r="O21" s="86"/>
      <c r="P21" s="86"/>
      <c r="Q21" s="86"/>
      <c r="R21" s="86"/>
      <c r="S21" s="86"/>
      <c r="T21" s="86"/>
      <c r="U21" s="86"/>
      <c r="V21" s="86"/>
      <c r="W21" s="86"/>
      <c r="X21" s="86"/>
      <c r="Y21" s="86"/>
      <c r="Z21" s="86"/>
      <c r="AA21" s="86"/>
      <c r="AB21" s="86"/>
      <c r="AC21" s="159"/>
      <c r="AD21" s="86"/>
      <c r="AE21" s="86"/>
      <c r="AF21" s="86"/>
      <c r="AG21" s="86"/>
      <c r="AH21" s="86"/>
      <c r="AI21" s="86"/>
      <c r="AJ21" s="86"/>
      <c r="AK21" s="86"/>
      <c r="AL21" s="86"/>
      <c r="AM21" s="149"/>
      <c r="AN21" s="149"/>
      <c r="AO21" s="149"/>
      <c r="AP21" s="149"/>
      <c r="AQ21" s="149"/>
      <c r="AR21" s="149"/>
      <c r="AS21" s="149"/>
      <c r="AT21" s="156"/>
      <c r="AU21" s="156"/>
      <c r="AV21" s="156"/>
      <c r="AW21" s="156"/>
      <c r="AX21" s="156"/>
      <c r="AY21" s="86"/>
      <c r="AZ21" s="86"/>
      <c r="BA21" s="86"/>
      <c r="BB21" s="86"/>
      <c r="BC21" s="86"/>
      <c r="BD21" s="86"/>
      <c r="BE21" s="86"/>
      <c r="BF21" s="86"/>
      <c r="BG21" s="86"/>
      <c r="BH21" s="86"/>
      <c r="BI21" s="86"/>
      <c r="BJ21" s="86"/>
      <c r="BK21" s="86"/>
      <c r="BL21" s="86"/>
      <c r="BM21" s="86"/>
      <c r="BN21" s="86"/>
    </row>
    <row r="22" spans="1:73" s="42" customFormat="1" ht="17.399999999999999" x14ac:dyDescent="0.25">
      <c r="A22"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3.4</v>
      </c>
      <c r="B22" s="104" t="s">
        <v>112</v>
      </c>
      <c r="D22" s="105"/>
      <c r="E22" s="142">
        <v>43771</v>
      </c>
      <c r="F22" s="143">
        <f t="shared" si="14"/>
        <v>43777</v>
      </c>
      <c r="G22" s="43">
        <v>7</v>
      </c>
      <c r="H22" s="44">
        <v>0</v>
      </c>
      <c r="I22" s="45">
        <f t="shared" si="13"/>
        <v>5</v>
      </c>
      <c r="J22" s="75"/>
      <c r="K22" s="86"/>
      <c r="L22" s="86"/>
      <c r="M22" s="86"/>
      <c r="N22" s="86"/>
      <c r="O22" s="86"/>
      <c r="P22" s="86"/>
      <c r="Q22" s="86"/>
      <c r="R22" s="86"/>
      <c r="S22" s="86"/>
      <c r="T22" s="86"/>
      <c r="U22" s="86"/>
      <c r="V22" s="86"/>
      <c r="W22" s="86"/>
      <c r="X22" s="86"/>
      <c r="Y22" s="86"/>
      <c r="Z22" s="86"/>
      <c r="AA22" s="86"/>
      <c r="AB22" s="86"/>
      <c r="AC22" s="161"/>
      <c r="AD22" s="86"/>
      <c r="AE22" s="86"/>
      <c r="AF22" s="86"/>
      <c r="AG22" s="86"/>
      <c r="AH22" s="86"/>
      <c r="AI22" s="86"/>
      <c r="AJ22" s="86"/>
      <c r="AK22" s="86"/>
      <c r="AL22" s="86"/>
      <c r="AM22" s="86"/>
      <c r="AN22" s="86"/>
      <c r="AO22" s="86"/>
      <c r="AP22" s="86"/>
      <c r="AQ22" s="86"/>
      <c r="AR22" s="86"/>
      <c r="AS22" s="86"/>
      <c r="AT22" s="86"/>
      <c r="AU22" s="86"/>
      <c r="AV22" s="86"/>
      <c r="AW22" s="86"/>
      <c r="AX22" s="86"/>
      <c r="AY22" s="156"/>
      <c r="AZ22" s="156"/>
      <c r="BA22" s="156"/>
      <c r="BB22" s="156"/>
      <c r="BC22" s="156"/>
      <c r="BD22" s="156"/>
      <c r="BE22" s="156"/>
      <c r="BF22" s="86"/>
      <c r="BG22" s="86"/>
      <c r="BH22" s="86"/>
      <c r="BI22" s="86"/>
      <c r="BJ22" s="86"/>
      <c r="BK22" s="86"/>
      <c r="BL22" s="86"/>
      <c r="BM22" s="86"/>
      <c r="BN22" s="86"/>
    </row>
    <row r="23" spans="1:73" s="36" customFormat="1" ht="30" customHeight="1" x14ac:dyDescent="0.25">
      <c r="A23" s="34" t="str">
        <f>IF(ISERROR(VALUE(SUBSTITUTE(prevWBS,".",""))),"1",IF(ISERROR(FIND("`",SUBSTITUTE(prevWBS,".","`",1))),TEXT(VALUE(prevWBS)+1,"#"),TEXT(VALUE(LEFT(prevWBS,FIND("`",SUBSTITUTE(prevWBS,".","`",1))-1))+1,"#")))</f>
        <v>4</v>
      </c>
      <c r="B23" s="35" t="s">
        <v>116</v>
      </c>
      <c r="D23" s="37"/>
      <c r="E23" s="140"/>
      <c r="F23" s="140" t="str">
        <f t="shared" si="14"/>
        <v xml:space="preserve"> - </v>
      </c>
      <c r="G23" s="38"/>
      <c r="H23" s="39"/>
      <c r="I23" s="40" t="str">
        <f t="shared" si="13"/>
        <v xml:space="preserve"> - </v>
      </c>
      <c r="J23" s="76"/>
      <c r="K23" s="88"/>
      <c r="L23" s="88"/>
      <c r="M23" s="88"/>
      <c r="N23" s="88"/>
      <c r="O23" s="88"/>
      <c r="P23" s="88"/>
      <c r="Q23" s="88"/>
      <c r="R23" s="88"/>
      <c r="S23" s="88"/>
      <c r="T23" s="88"/>
      <c r="U23" s="88"/>
      <c r="V23" s="88"/>
      <c r="W23" s="88"/>
      <c r="X23" s="88"/>
      <c r="Y23" s="88"/>
      <c r="Z23" s="88"/>
      <c r="AA23" s="88"/>
      <c r="AB23" s="88"/>
      <c r="AC23" s="85"/>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row>
    <row r="24" spans="1:73" s="42" customFormat="1" ht="17.399999999999999" x14ac:dyDescent="0.25">
      <c r="A24" s="41" t="str">
        <f t="shared" ref="A24:A29" si="15">IF(ISERROR(VALUE(SUBSTITUTE(prevWBS,".",""))),"0.1",IF(ISERROR(FIND("`",SUBSTITUTE(prevWBS,".","`",1))),prevWBS&amp;".1",LEFT(prevWBS,FIND("`",SUBSTITUTE(prevWBS,".","`",1)))&amp;IF(ISERROR(FIND("`",SUBSTITUTE(prevWBS,".","`",2))),VALUE(RIGHT(prevWBS,LEN(prevWBS)-FIND("`",SUBSTITUTE(prevWBS,".","`",1))))+1,VALUE(MID(prevWBS,FIND("`",SUBSTITUTE(prevWBS,".","`",1))+1,(FIND("`",SUBSTITUTE(prevWBS,".","`",2))-FIND("`",SUBSTITUTE(prevWBS,".","`",1))-1)))+1)))</f>
        <v>4.1</v>
      </c>
      <c r="B24" s="104" t="s">
        <v>114</v>
      </c>
      <c r="D24" s="105"/>
      <c r="E24" s="142">
        <v>43778</v>
      </c>
      <c r="F24" s="143">
        <f>IF(ISBLANK(E24)," - ",IF(G24=0,E24,E24+G24-1))</f>
        <v>43781</v>
      </c>
      <c r="G24" s="43">
        <v>4</v>
      </c>
      <c r="H24" s="44">
        <v>0</v>
      </c>
      <c r="I24" s="45">
        <f>IF(OR(F24=0,E24=0)," - ",NETWORKDAYS(E24,F24))</f>
        <v>2</v>
      </c>
      <c r="J24" s="75"/>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158"/>
      <c r="BG24" s="158"/>
      <c r="BH24" s="158"/>
      <c r="BI24" s="158"/>
      <c r="BJ24" s="159"/>
      <c r="BK24" s="86"/>
      <c r="BL24" s="86"/>
      <c r="BM24" s="86"/>
      <c r="BN24" s="86"/>
    </row>
    <row r="25" spans="1:73" s="42" customFormat="1" ht="17.399999999999999" x14ac:dyDescent="0.25">
      <c r="A25" s="41" t="str">
        <f t="shared" si="15"/>
        <v>4.2</v>
      </c>
      <c r="B25" s="104" t="s">
        <v>115</v>
      </c>
      <c r="D25" s="105"/>
      <c r="E25" s="142">
        <v>43782</v>
      </c>
      <c r="F25" s="143">
        <f t="shared" si="14"/>
        <v>43782</v>
      </c>
      <c r="G25" s="43">
        <v>1</v>
      </c>
      <c r="H25" s="44"/>
      <c r="I25" s="45">
        <f t="shared" si="13"/>
        <v>1</v>
      </c>
      <c r="J25" s="75"/>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160"/>
      <c r="BK25" s="86"/>
      <c r="BL25" s="86"/>
      <c r="BM25" s="86"/>
      <c r="BN25" s="86"/>
    </row>
    <row r="26" spans="1:73" s="42" customFormat="1" ht="17.399999999999999" x14ac:dyDescent="0.25">
      <c r="A26" s="41" t="str">
        <f t="shared" si="15"/>
        <v>4.3</v>
      </c>
      <c r="B26" s="104" t="s">
        <v>113</v>
      </c>
      <c r="D26" s="105"/>
      <c r="E26" s="142">
        <v>43778</v>
      </c>
      <c r="F26" s="143">
        <f t="shared" si="14"/>
        <v>43784</v>
      </c>
      <c r="G26" s="43">
        <v>7</v>
      </c>
      <c r="H26" s="44">
        <v>0</v>
      </c>
      <c r="I26" s="45">
        <f t="shared" si="13"/>
        <v>5</v>
      </c>
      <c r="J26" s="75"/>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158"/>
      <c r="BG26" s="158"/>
      <c r="BH26" s="158"/>
      <c r="BI26" s="158"/>
      <c r="BJ26" s="158"/>
      <c r="BK26" s="158"/>
      <c r="BL26" s="158"/>
      <c r="BM26" s="86"/>
      <c r="BN26" s="86"/>
    </row>
    <row r="27" spans="1:73" s="42" customFormat="1" ht="17.399999999999999" x14ac:dyDescent="0.25">
      <c r="A27" s="41" t="str">
        <f t="shared" si="15"/>
        <v>4.4</v>
      </c>
      <c r="B27" s="104" t="s">
        <v>117</v>
      </c>
      <c r="D27" s="105"/>
      <c r="E27" s="142">
        <v>43787</v>
      </c>
      <c r="F27" s="143">
        <f t="shared" si="14"/>
        <v>43787</v>
      </c>
      <c r="G27" s="43">
        <v>1</v>
      </c>
      <c r="H27" s="44">
        <v>0</v>
      </c>
      <c r="I27" s="45">
        <f t="shared" si="13"/>
        <v>1</v>
      </c>
      <c r="J27" s="75"/>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160"/>
      <c r="BP27" s="86"/>
      <c r="BQ27" s="86"/>
      <c r="BR27" s="86"/>
      <c r="BS27" s="86"/>
      <c r="BT27" s="86"/>
      <c r="BU27" s="86"/>
    </row>
    <row r="28" spans="1:73" s="42" customFormat="1" ht="17.399999999999999" x14ac:dyDescent="0.25">
      <c r="A28" s="41" t="str">
        <f t="shared" si="15"/>
        <v>4.5</v>
      </c>
      <c r="B28" s="104" t="s">
        <v>118</v>
      </c>
      <c r="D28" s="105"/>
      <c r="E28" s="142">
        <v>43788</v>
      </c>
      <c r="F28" s="143">
        <f t="shared" si="14"/>
        <v>43793</v>
      </c>
      <c r="G28" s="43">
        <v>6</v>
      </c>
      <c r="H28" s="44">
        <v>0</v>
      </c>
      <c r="I28" s="45">
        <f t="shared" si="13"/>
        <v>4</v>
      </c>
      <c r="J28" s="75"/>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c r="BO28" s="86"/>
      <c r="BP28" s="158"/>
      <c r="BQ28" s="158"/>
      <c r="BR28" s="158"/>
      <c r="BS28" s="158"/>
      <c r="BT28" s="158"/>
      <c r="BU28" s="158"/>
    </row>
    <row r="29" spans="1:73" s="42" customFormat="1" ht="17.399999999999999" x14ac:dyDescent="0.25">
      <c r="A29" s="41" t="str">
        <f t="shared" si="15"/>
        <v>4.6</v>
      </c>
      <c r="B29" s="104" t="s">
        <v>119</v>
      </c>
      <c r="D29" s="105"/>
      <c r="E29" s="142">
        <v>43793</v>
      </c>
      <c r="F29" s="143">
        <f t="shared" si="14"/>
        <v>43793</v>
      </c>
      <c r="G29" s="43">
        <v>1</v>
      </c>
      <c r="H29" s="44">
        <v>0</v>
      </c>
      <c r="I29" s="45">
        <f t="shared" si="13"/>
        <v>0</v>
      </c>
      <c r="J29" s="75"/>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c r="BO29" s="86"/>
      <c r="BP29" s="86"/>
      <c r="BQ29" s="86"/>
      <c r="BR29" s="86"/>
      <c r="BS29" s="86"/>
      <c r="BT29" s="86"/>
      <c r="BU29" s="160"/>
    </row>
    <row r="30" spans="1:73" s="51" customFormat="1" ht="17.399999999999999" x14ac:dyDescent="0.25">
      <c r="A30" s="41"/>
      <c r="B30" s="46"/>
      <c r="C30" s="46"/>
      <c r="D30" s="47"/>
      <c r="E30" s="82"/>
      <c r="F30" s="82"/>
      <c r="G30" s="48"/>
      <c r="H30" s="49"/>
      <c r="I30" s="50" t="str">
        <f t="shared" si="13"/>
        <v xml:space="preserve"> - </v>
      </c>
      <c r="J30" s="77"/>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row>
    <row r="31" spans="1:73" s="51" customFormat="1" ht="17.399999999999999" x14ac:dyDescent="0.25">
      <c r="A31" s="41"/>
      <c r="B31" s="46"/>
      <c r="C31" s="46"/>
      <c r="D31" s="47"/>
      <c r="E31" s="82"/>
      <c r="F31" s="82"/>
      <c r="G31" s="48"/>
      <c r="H31" s="49"/>
      <c r="I31" s="50" t="str">
        <f t="shared" si="13"/>
        <v xml:space="preserve"> - </v>
      </c>
      <c r="J31" s="77"/>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row>
    <row r="32" spans="1:73" s="56" customFormat="1" ht="17.399999999999999" x14ac:dyDescent="0.25">
      <c r="A32" s="52" t="s">
        <v>1</v>
      </c>
      <c r="B32" s="53"/>
      <c r="C32" s="54"/>
      <c r="D32" s="54"/>
      <c r="E32" s="83"/>
      <c r="F32" s="83"/>
      <c r="G32" s="55"/>
      <c r="H32" s="55"/>
      <c r="I32" s="55"/>
      <c r="J32" s="78"/>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row>
    <row r="33" spans="1:66" s="51" customFormat="1" ht="17.399999999999999" x14ac:dyDescent="0.25">
      <c r="A33" s="57" t="s">
        <v>21</v>
      </c>
      <c r="B33" s="58"/>
      <c r="C33" s="58"/>
      <c r="D33" s="58"/>
      <c r="E33" s="84"/>
      <c r="F33" s="84"/>
      <c r="G33" s="58"/>
      <c r="H33" s="58"/>
      <c r="I33" s="58"/>
      <c r="J33" s="78"/>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row>
    <row r="34" spans="1:66" s="51" customFormat="1" ht="17.399999999999999" x14ac:dyDescent="0.25">
      <c r="A34" s="107" t="str">
        <f>IF(ISERROR(VALUE(SUBSTITUTE(prevWBS,".",""))),"1",IF(ISERROR(FIND("`",SUBSTITUTE(prevWBS,".","`",1))),TEXT(VALUE(prevWBS)+1,"#"),TEXT(VALUE(LEFT(prevWBS,FIND("`",SUBSTITUTE(prevWBS,".","`",1))-1))+1,"#")))</f>
        <v>1</v>
      </c>
      <c r="B34" s="108" t="s">
        <v>39</v>
      </c>
      <c r="C34" s="59"/>
      <c r="D34" s="60"/>
      <c r="E34" s="80"/>
      <c r="F34" s="81" t="str">
        <f t="shared" ref="F34:F37" si="16">IF(ISBLANK(E34)," - ",IF(G34=0,E34,E34+G34-1))</f>
        <v xml:space="preserve"> - </v>
      </c>
      <c r="G34" s="43"/>
      <c r="H34" s="44"/>
      <c r="I34" s="61" t="str">
        <f>IF(OR(F34=0,E34=0)," - ",NETWORKDAYS(E34,F34))</f>
        <v xml:space="preserve"> - </v>
      </c>
      <c r="J34" s="79"/>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c r="BM34" s="86"/>
      <c r="BN34" s="86"/>
    </row>
    <row r="35" spans="1:66" s="51" customFormat="1" ht="17.399999999999999" x14ac:dyDescent="0.25">
      <c r="A35" s="41"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35" s="62" t="s">
        <v>26</v>
      </c>
      <c r="C35" s="62"/>
      <c r="D35" s="60"/>
      <c r="E35" s="80"/>
      <c r="F35" s="81" t="str">
        <f t="shared" si="16"/>
        <v xml:space="preserve"> - </v>
      </c>
      <c r="G35" s="43"/>
      <c r="H35" s="44"/>
      <c r="I35" s="61" t="str">
        <f t="shared" ref="I35:I37" si="17">IF(OR(F35=0,E35=0)," - ",NETWORKDAYS(E35,F35))</f>
        <v xml:space="preserve"> - </v>
      </c>
      <c r="J35" s="79"/>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row>
    <row r="36" spans="1:66" s="51" customFormat="1" ht="17.399999999999999" x14ac:dyDescent="0.25">
      <c r="A36" s="41" t="str">
        <f>IF(ISERROR(VALUE(SUBSTITUTE(prevWBS,".",""))),"0.0.1",IF(ISERROR(FIND("`",SUBSTITUTE(prevWBS,".","`",2))),prevWBS&amp;".1",LEFT(prevWBS,FIND("`",SUBSTITUTE(prevWBS,".","`",2)))&amp;IF(ISERROR(FIND("`",SUBSTITUTE(prevWBS,".","`",3))),VALUE(RIGHT(prevWBS,LEN(prevWBS)-FIND("`",SUBSTITUTE(prevWBS,".","`",2))))+1,VALUE(MID(prevWBS,FIND("`",SUBSTITUTE(prevWBS,".","`",2))+1,(FIND("`",SUBSTITUTE(prevWBS,".","`",3))-FIND("`",SUBSTITUTE(prevWBS,".","`",2))-1)))+1)))</f>
        <v>1.1.1</v>
      </c>
      <c r="B36" s="63" t="s">
        <v>27</v>
      </c>
      <c r="C36" s="62"/>
      <c r="D36" s="60"/>
      <c r="E36" s="80"/>
      <c r="F36" s="81" t="str">
        <f t="shared" si="16"/>
        <v xml:space="preserve"> - </v>
      </c>
      <c r="G36" s="43"/>
      <c r="H36" s="44"/>
      <c r="I36" s="61" t="str">
        <f t="shared" si="17"/>
        <v xml:space="preserve"> - </v>
      </c>
      <c r="J36" s="79"/>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86"/>
      <c r="BM36" s="86"/>
      <c r="BN36" s="86"/>
    </row>
    <row r="37" spans="1:66" s="51" customFormat="1" ht="17.399999999999999" x14ac:dyDescent="0.25">
      <c r="A37" s="41" t="str">
        <f>IF(ISERROR(VALUE(SUBSTITUTE(prevWBS,".",""))),"0.0.0.1",IF(ISERROR(FIND("`",SUBSTITUTE(prevWBS,".","`",3))),prevWBS&amp;".1",LEFT(prevWBS,FIND("`",SUBSTITUTE(prevWBS,".","`",3)))&amp;IF(ISERROR(FIND("`",SUBSTITUTE(prevWBS,".","`",4))),VALUE(RIGHT(prevWBS,LEN(prevWBS)-FIND("`",SUBSTITUTE(prevWBS,".","`",3))))+1,VALUE(MID(prevWBS,FIND("`",SUBSTITUTE(prevWBS,".","`",3))+1,(FIND("`",SUBSTITUTE(prevWBS,".","`",4))-FIND("`",SUBSTITUTE(prevWBS,".","`",3))-1)))+1)))</f>
        <v>1.1.1.1</v>
      </c>
      <c r="B37" s="63" t="s">
        <v>28</v>
      </c>
      <c r="C37" s="62"/>
      <c r="D37" s="60"/>
      <c r="E37" s="80"/>
      <c r="F37" s="81" t="str">
        <f t="shared" si="16"/>
        <v xml:space="preserve"> - </v>
      </c>
      <c r="G37" s="43"/>
      <c r="H37" s="44"/>
      <c r="I37" s="61" t="str">
        <f t="shared" si="17"/>
        <v xml:space="preserve"> - </v>
      </c>
      <c r="J37" s="79"/>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row>
    <row r="38" spans="1:66" s="22" customFormat="1" x14ac:dyDescent="0.25">
      <c r="A38" s="19"/>
      <c r="B38" s="20"/>
      <c r="C38" s="20"/>
      <c r="D38" s="21"/>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row>
  </sheetData>
  <sheetProtection formatCells="0" formatColumns="0" formatRows="0" insertRows="0" deleteRows="0"/>
  <mergeCells count="21">
    <mergeCell ref="BO4:BU4"/>
    <mergeCell ref="BO5:BU5"/>
    <mergeCell ref="AF4:AL4"/>
    <mergeCell ref="AF5:AL5"/>
    <mergeCell ref="BH4:BN4"/>
    <mergeCell ref="BH5:BN5"/>
    <mergeCell ref="AM5:AS5"/>
    <mergeCell ref="AT4:AZ4"/>
    <mergeCell ref="AT5:AZ5"/>
    <mergeCell ref="AM4:AS4"/>
    <mergeCell ref="BA4:BG4"/>
    <mergeCell ref="BA5:BG5"/>
    <mergeCell ref="K1:AE1"/>
    <mergeCell ref="R4:X4"/>
    <mergeCell ref="K4:Q4"/>
    <mergeCell ref="C4:E4"/>
    <mergeCell ref="R5:X5"/>
    <mergeCell ref="K5:Q5"/>
    <mergeCell ref="Y4:AE4"/>
    <mergeCell ref="Y5:AE5"/>
    <mergeCell ref="C5:G5"/>
  </mergeCells>
  <phoneticPr fontId="3" type="noConversion"/>
  <conditionalFormatting sqref="H8:H37">
    <cfRule type="dataBar" priority="9">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8:BN14 K18:BN18 K15:AE17 AM15:BN17 K23:BN23 K19:AL19 K20:AP20 AT19:BN20 K21:AS21 AY21:BN21 K22:AX22 BF22:BN22 K27:BN37 K24:BE24 BJ24:BN24 K25:BI25 BK25:BN25 K26:BE26 BM26:BN26">
    <cfRule type="expression" dxfId="5" priority="55">
      <formula>AND($E8&lt;=K$6,ROUNDDOWN(($F8-$E8+1)*$H8,0)+$E8-1&gt;=K$6)</formula>
    </cfRule>
    <cfRule type="expression" dxfId="4" priority="56">
      <formula>AND(NOT(ISBLANK($E8)),$E8&lt;=K$6,$F8&gt;=K$6)</formula>
    </cfRule>
  </conditionalFormatting>
  <conditionalFormatting sqref="BO6:BU7">
    <cfRule type="expression" dxfId="3" priority="5">
      <formula>BO$6=TODAY()</formula>
    </cfRule>
  </conditionalFormatting>
  <conditionalFormatting sqref="BO6:BU7">
    <cfRule type="expression" dxfId="2" priority="4">
      <formula>BO$6=TODAY()</formula>
    </cfRule>
  </conditionalFormatting>
  <conditionalFormatting sqref="BO29:BT29 BP27:BU27 BO28">
    <cfRule type="expression" dxfId="1" priority="2">
      <formula>AND($E27&lt;=BO$6,ROUNDDOWN(($F27-$E27+1)*$H27,0)+$E27-1&gt;=BO$6)</formula>
    </cfRule>
    <cfRule type="expression" dxfId="0" priority="3">
      <formula>AND(NOT(ISBLANK($E27)),$E27&lt;=BO$6,$F27&gt;=BO$6)</formula>
    </cfRule>
  </conditionalFormatting>
  <dataValidations count="1">
    <dataValidation allowBlank="1" showInputMessage="1" promptTitle="Display Week" prompt="Enter the week number to display first in the Gantt Chart. The weeks are numbered starting from the week containing the Project Start Date." sqref="H4" xr:uid="{00000000-0002-0000-0000-000000000000}"/>
  </dataValidations>
  <pageMargins left="0.23622047244094491" right="0.23622047244094491" top="0.51181102362204722" bottom="0.51181102362204722" header="0.51181102362204722" footer="0.23622047244094491"/>
  <pageSetup scale="60" fitToHeight="0" orientation="landscape" r:id="rId1"/>
  <headerFooter alignWithMargins="0"/>
  <ignoredErrors>
    <ignoredError sqref="A30:B31 A33:B33 B32 E14 E18 E23 E30:H33 G14:H14 G18:H18 G23:H23 G34 G35:G36 G37 H16 H17 H19:H22 G27:H27 H26 H28" unlockedFormula="1"/>
    <ignoredError sqref="A23 A18 A1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238" r:id="rId4" name="Scroll Bar 46">
              <controlPr locked="0" defaultSize="0" print="0" autoPict="0">
                <anchor moveWithCells="1">
                  <from>
                    <xdr:col>9</xdr:col>
                    <xdr:colOff>99060</xdr:colOff>
                    <xdr:row>1</xdr:row>
                    <xdr:rowOff>121920</xdr:rowOff>
                  </from>
                  <to>
                    <xdr:col>29</xdr:col>
                    <xdr:colOff>38100</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H8:H37</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94"/>
  <sheetViews>
    <sheetView showGridLines="0" topLeftCell="A73" workbookViewId="0">
      <selection activeCell="B79" sqref="B79"/>
    </sheetView>
  </sheetViews>
  <sheetFormatPr defaultColWidth="8.88671875" defaultRowHeight="13.2" x14ac:dyDescent="0.25"/>
  <cols>
    <col min="1" max="1" width="5.5546875" style="7" customWidth="1"/>
    <col min="2" max="2" width="90.44140625" style="7" customWidth="1"/>
    <col min="3" max="3" width="16.44140625" style="7" bestFit="1" customWidth="1"/>
    <col min="4" max="16384" width="8.88671875" style="7"/>
  </cols>
  <sheetData>
    <row r="1" spans="1:3" ht="30" customHeight="1" x14ac:dyDescent="0.25">
      <c r="A1" s="25" t="s">
        <v>84</v>
      </c>
      <c r="B1" s="26"/>
      <c r="C1" s="27"/>
    </row>
    <row r="2" spans="1:3" ht="13.8" x14ac:dyDescent="0.25">
      <c r="A2" s="115" t="s">
        <v>22</v>
      </c>
      <c r="B2" s="9"/>
      <c r="C2" s="8"/>
    </row>
    <row r="3" spans="1:3" s="14" customFormat="1" x14ac:dyDescent="0.25">
      <c r="A3" s="8"/>
      <c r="B3" s="9"/>
      <c r="C3" s="8"/>
    </row>
    <row r="4" spans="1:3" s="8" customFormat="1" ht="17.399999999999999" x14ac:dyDescent="0.3">
      <c r="A4" s="110" t="s">
        <v>51</v>
      </c>
      <c r="B4" s="24"/>
    </row>
    <row r="5" spans="1:3" s="8" customFormat="1" ht="55.2" x14ac:dyDescent="0.25">
      <c r="B5" s="116" t="s">
        <v>40</v>
      </c>
    </row>
    <row r="7" spans="1:3" ht="27.6" x14ac:dyDescent="0.25">
      <c r="B7" s="116" t="s">
        <v>52</v>
      </c>
    </row>
    <row r="9" spans="1:3" ht="13.8" x14ac:dyDescent="0.25">
      <c r="B9" s="115" t="s">
        <v>24</v>
      </c>
    </row>
    <row r="11" spans="1:3" ht="27.6" x14ac:dyDescent="0.25">
      <c r="B11" s="114" t="s">
        <v>25</v>
      </c>
    </row>
    <row r="12" spans="1:3" s="14" customFormat="1" x14ac:dyDescent="0.25"/>
    <row r="13" spans="1:3" ht="17.399999999999999" x14ac:dyDescent="0.3">
      <c r="A13" s="170" t="s">
        <v>4</v>
      </c>
      <c r="B13" s="170"/>
    </row>
    <row r="14" spans="1:3" s="14" customFormat="1" x14ac:dyDescent="0.25"/>
    <row r="15" spans="1:3" s="111" customFormat="1" ht="17.399999999999999" x14ac:dyDescent="0.25">
      <c r="A15" s="119"/>
      <c r="B15" s="117" t="s">
        <v>43</v>
      </c>
    </row>
    <row r="16" spans="1:3" s="111" customFormat="1" ht="17.399999999999999" x14ac:dyDescent="0.25">
      <c r="A16" s="119"/>
      <c r="B16" s="118" t="s">
        <v>41</v>
      </c>
      <c r="C16" s="113" t="s">
        <v>3</v>
      </c>
    </row>
    <row r="17" spans="1:3" ht="17.399999999999999" x14ac:dyDescent="0.3">
      <c r="A17" s="120"/>
      <c r="B17" s="118" t="s">
        <v>45</v>
      </c>
    </row>
    <row r="18" spans="1:3" s="14" customFormat="1" ht="17.399999999999999" x14ac:dyDescent="0.3">
      <c r="A18" s="120"/>
      <c r="B18" s="118" t="s">
        <v>53</v>
      </c>
    </row>
    <row r="19" spans="1:3" s="27" customFormat="1" ht="17.399999999999999" x14ac:dyDescent="0.3">
      <c r="A19" s="123"/>
      <c r="B19" s="118" t="s">
        <v>54</v>
      </c>
    </row>
    <row r="20" spans="1:3" s="111" customFormat="1" ht="17.399999999999999" x14ac:dyDescent="0.25">
      <c r="A20" s="119"/>
      <c r="B20" s="117" t="s">
        <v>42</v>
      </c>
      <c r="C20" s="112" t="s">
        <v>2</v>
      </c>
    </row>
    <row r="21" spans="1:3" ht="17.399999999999999" x14ac:dyDescent="0.3">
      <c r="A21" s="120"/>
      <c r="B21" s="118" t="s">
        <v>44</v>
      </c>
    </row>
    <row r="22" spans="1:3" s="8" customFormat="1" ht="17.399999999999999" x14ac:dyDescent="0.3">
      <c r="A22" s="121"/>
      <c r="B22" s="122" t="s">
        <v>46</v>
      </c>
    </row>
    <row r="23" spans="1:3" s="8" customFormat="1" ht="17.399999999999999" x14ac:dyDescent="0.3">
      <c r="A23" s="121"/>
      <c r="B23" s="10"/>
    </row>
    <row r="24" spans="1:3" s="8" customFormat="1" ht="17.399999999999999" x14ac:dyDescent="0.3">
      <c r="A24" s="170" t="s">
        <v>47</v>
      </c>
      <c r="B24" s="170"/>
    </row>
    <row r="25" spans="1:3" s="8" customFormat="1" ht="41.4" x14ac:dyDescent="0.3">
      <c r="A25" s="121"/>
      <c r="B25" s="118" t="s">
        <v>55</v>
      </c>
    </row>
    <row r="26" spans="1:3" s="8" customFormat="1" ht="17.399999999999999" x14ac:dyDescent="0.3">
      <c r="A26" s="121"/>
      <c r="B26" s="118"/>
    </row>
    <row r="27" spans="1:3" s="8" customFormat="1" ht="17.399999999999999" x14ac:dyDescent="0.3">
      <c r="A27" s="121"/>
      <c r="B27" s="139" t="s">
        <v>59</v>
      </c>
    </row>
    <row r="28" spans="1:3" s="8" customFormat="1" ht="17.399999999999999" x14ac:dyDescent="0.3">
      <c r="A28" s="121"/>
      <c r="B28" s="118" t="s">
        <v>48</v>
      </c>
    </row>
    <row r="29" spans="1:3" s="8" customFormat="1" ht="27.6" x14ac:dyDescent="0.3">
      <c r="A29" s="121"/>
      <c r="B29" s="118" t="s">
        <v>50</v>
      </c>
    </row>
    <row r="30" spans="1:3" s="8" customFormat="1" ht="17.399999999999999" x14ac:dyDescent="0.3">
      <c r="A30" s="121"/>
      <c r="B30" s="118"/>
    </row>
    <row r="31" spans="1:3" s="8" customFormat="1" ht="17.399999999999999" x14ac:dyDescent="0.3">
      <c r="A31" s="121"/>
      <c r="B31" s="139" t="s">
        <v>56</v>
      </c>
    </row>
    <row r="32" spans="1:3" s="8" customFormat="1" ht="17.399999999999999" x14ac:dyDescent="0.3">
      <c r="A32" s="121"/>
      <c r="B32" s="118" t="s">
        <v>49</v>
      </c>
    </row>
    <row r="33" spans="1:2" s="8" customFormat="1" ht="17.399999999999999" x14ac:dyDescent="0.3">
      <c r="A33" s="121"/>
      <c r="B33" s="118" t="s">
        <v>57</v>
      </c>
    </row>
    <row r="34" spans="1:2" s="8" customFormat="1" ht="17.399999999999999" x14ac:dyDescent="0.3">
      <c r="A34" s="121"/>
      <c r="B34" s="10"/>
    </row>
    <row r="35" spans="1:2" s="8" customFormat="1" ht="27.6" x14ac:dyDescent="0.3">
      <c r="A35" s="121"/>
      <c r="B35" s="118" t="s">
        <v>90</v>
      </c>
    </row>
    <row r="36" spans="1:2" s="8" customFormat="1" ht="17.399999999999999" x14ac:dyDescent="0.3">
      <c r="A36" s="121"/>
      <c r="B36" s="124" t="s">
        <v>58</v>
      </c>
    </row>
    <row r="37" spans="1:2" s="8" customFormat="1" ht="17.399999999999999" x14ac:dyDescent="0.3">
      <c r="A37" s="121"/>
      <c r="B37" s="10"/>
    </row>
    <row r="38" spans="1:2" ht="17.399999999999999" x14ac:dyDescent="0.3">
      <c r="A38" s="170" t="s">
        <v>9</v>
      </c>
      <c r="B38" s="170"/>
    </row>
    <row r="39" spans="1:2" ht="27.6" x14ac:dyDescent="0.25">
      <c r="B39" s="118" t="s">
        <v>61</v>
      </c>
    </row>
    <row r="40" spans="1:2" s="14" customFormat="1" x14ac:dyDescent="0.25"/>
    <row r="41" spans="1:2" s="14" customFormat="1" ht="13.8" x14ac:dyDescent="0.25">
      <c r="B41" s="118" t="s">
        <v>62</v>
      </c>
    </row>
    <row r="42" spans="1:2" s="14" customFormat="1" x14ac:dyDescent="0.25"/>
    <row r="43" spans="1:2" s="14" customFormat="1" ht="27.6" x14ac:dyDescent="0.25">
      <c r="B43" s="118" t="s">
        <v>60</v>
      </c>
    </row>
    <row r="44" spans="1:2" s="14" customFormat="1" x14ac:dyDescent="0.25"/>
    <row r="45" spans="1:2" ht="27.6" x14ac:dyDescent="0.25">
      <c r="B45" s="118" t="s">
        <v>63</v>
      </c>
    </row>
    <row r="46" spans="1:2" x14ac:dyDescent="0.25">
      <c r="B46" s="15"/>
    </row>
    <row r="47" spans="1:2" ht="27.6" x14ac:dyDescent="0.25">
      <c r="B47" s="118" t="s">
        <v>64</v>
      </c>
    </row>
    <row r="48" spans="1:2" x14ac:dyDescent="0.25">
      <c r="B48" s="11"/>
    </row>
    <row r="49" spans="1:2" ht="17.399999999999999" x14ac:dyDescent="0.3">
      <c r="A49" s="170" t="s">
        <v>7</v>
      </c>
      <c r="B49" s="170"/>
    </row>
    <row r="50" spans="1:2" ht="27.6" x14ac:dyDescent="0.25">
      <c r="B50" s="118" t="s">
        <v>91</v>
      </c>
    </row>
    <row r="51" spans="1:2" x14ac:dyDescent="0.25">
      <c r="B51" s="11"/>
    </row>
    <row r="52" spans="1:2" ht="13.8" x14ac:dyDescent="0.25">
      <c r="A52" s="125" t="s">
        <v>10</v>
      </c>
      <c r="B52" s="118" t="s">
        <v>11</v>
      </c>
    </row>
    <row r="53" spans="1:2" ht="13.8" x14ac:dyDescent="0.25">
      <c r="A53" s="125" t="s">
        <v>12</v>
      </c>
      <c r="B53" s="118" t="s">
        <v>13</v>
      </c>
    </row>
    <row r="54" spans="1:2" ht="13.8" x14ac:dyDescent="0.25">
      <c r="A54" s="125" t="s">
        <v>14</v>
      </c>
      <c r="B54" s="118" t="s">
        <v>15</v>
      </c>
    </row>
    <row r="55" spans="1:2" ht="28.2" x14ac:dyDescent="0.25">
      <c r="A55" s="114"/>
      <c r="B55" s="118" t="s">
        <v>65</v>
      </c>
    </row>
    <row r="56" spans="1:2" ht="28.2" x14ac:dyDescent="0.25">
      <c r="A56" s="114"/>
      <c r="B56" s="118" t="s">
        <v>66</v>
      </c>
    </row>
    <row r="57" spans="1:2" ht="13.8" x14ac:dyDescent="0.25">
      <c r="A57" s="125" t="s">
        <v>16</v>
      </c>
      <c r="B57" s="118" t="s">
        <v>17</v>
      </c>
    </row>
    <row r="58" spans="1:2" ht="14.4" x14ac:dyDescent="0.25">
      <c r="A58" s="114"/>
      <c r="B58" s="118" t="s">
        <v>67</v>
      </c>
    </row>
    <row r="59" spans="1:2" ht="14.4" x14ac:dyDescent="0.25">
      <c r="A59" s="114"/>
      <c r="B59" s="118" t="s">
        <v>68</v>
      </c>
    </row>
    <row r="60" spans="1:2" ht="13.8" x14ac:dyDescent="0.25">
      <c r="A60" s="125" t="s">
        <v>18</v>
      </c>
      <c r="B60" s="118" t="s">
        <v>19</v>
      </c>
    </row>
    <row r="61" spans="1:2" ht="28.2" x14ac:dyDescent="0.25">
      <c r="A61" s="114"/>
      <c r="B61" s="118" t="s">
        <v>69</v>
      </c>
    </row>
    <row r="62" spans="1:2" ht="13.8" x14ac:dyDescent="0.25">
      <c r="A62" s="125" t="s">
        <v>70</v>
      </c>
      <c r="B62" s="118" t="s">
        <v>71</v>
      </c>
    </row>
    <row r="63" spans="1:2" ht="13.8" x14ac:dyDescent="0.25">
      <c r="A63" s="126"/>
      <c r="B63" s="118" t="s">
        <v>72</v>
      </c>
    </row>
    <row r="64" spans="1:2" s="14" customFormat="1" x14ac:dyDescent="0.25">
      <c r="B64" s="12"/>
    </row>
    <row r="65" spans="1:2" s="14" customFormat="1" ht="17.399999999999999" x14ac:dyDescent="0.3">
      <c r="A65" s="170" t="s">
        <v>8</v>
      </c>
      <c r="B65" s="170"/>
    </row>
    <row r="66" spans="1:2" s="14" customFormat="1" ht="41.4" x14ac:dyDescent="0.25">
      <c r="B66" s="118" t="s">
        <v>73</v>
      </c>
    </row>
    <row r="67" spans="1:2" s="14" customFormat="1" x14ac:dyDescent="0.25">
      <c r="B67" s="13"/>
    </row>
    <row r="68" spans="1:2" s="8" customFormat="1" ht="17.399999999999999" x14ac:dyDescent="0.3">
      <c r="A68" s="170" t="s">
        <v>5</v>
      </c>
      <c r="B68" s="170"/>
    </row>
    <row r="69" spans="1:2" s="14" customFormat="1" ht="13.8" x14ac:dyDescent="0.25">
      <c r="A69" s="133" t="s">
        <v>6</v>
      </c>
      <c r="B69" s="134" t="s">
        <v>74</v>
      </c>
    </row>
    <row r="70" spans="1:2" s="8" customFormat="1" ht="27.6" x14ac:dyDescent="0.25">
      <c r="A70" s="127"/>
      <c r="B70" s="132" t="s">
        <v>76</v>
      </c>
    </row>
    <row r="71" spans="1:2" s="8" customFormat="1" ht="13.8" x14ac:dyDescent="0.25">
      <c r="A71" s="127"/>
      <c r="B71" s="128"/>
    </row>
    <row r="72" spans="1:2" s="14" customFormat="1" ht="13.8" x14ac:dyDescent="0.25">
      <c r="A72" s="133" t="s">
        <v>6</v>
      </c>
      <c r="B72" s="134" t="s">
        <v>89</v>
      </c>
    </row>
    <row r="73" spans="1:2" s="8" customFormat="1" ht="28.2" x14ac:dyDescent="0.25">
      <c r="A73" s="127"/>
      <c r="B73" s="132" t="s">
        <v>93</v>
      </c>
    </row>
    <row r="74" spans="1:2" s="8" customFormat="1" ht="13.8" x14ac:dyDescent="0.25">
      <c r="A74" s="127"/>
      <c r="B74" s="128"/>
    </row>
    <row r="75" spans="1:2" ht="13.8" x14ac:dyDescent="0.25">
      <c r="A75" s="133" t="s">
        <v>6</v>
      </c>
      <c r="B75" s="136" t="s">
        <v>79</v>
      </c>
    </row>
    <row r="76" spans="1:2" s="8" customFormat="1" ht="41.4" x14ac:dyDescent="0.25">
      <c r="A76" s="127"/>
      <c r="B76" s="116" t="s">
        <v>92</v>
      </c>
    </row>
    <row r="77" spans="1:2" ht="13.8" x14ac:dyDescent="0.25">
      <c r="A77" s="126"/>
      <c r="B77" s="126"/>
    </row>
    <row r="78" spans="1:2" s="14" customFormat="1" ht="13.8" x14ac:dyDescent="0.25">
      <c r="A78" s="133" t="s">
        <v>6</v>
      </c>
      <c r="B78" s="136" t="s">
        <v>85</v>
      </c>
    </row>
    <row r="79" spans="1:2" s="8" customFormat="1" ht="27.6" x14ac:dyDescent="0.25">
      <c r="A79" s="127"/>
      <c r="B79" s="116" t="s">
        <v>80</v>
      </c>
    </row>
    <row r="80" spans="1:2" s="14" customFormat="1" ht="13.8" x14ac:dyDescent="0.25">
      <c r="A80" s="126"/>
      <c r="B80" s="126"/>
    </row>
    <row r="81" spans="1:2" ht="13.8" x14ac:dyDescent="0.25">
      <c r="A81" s="133" t="s">
        <v>6</v>
      </c>
      <c r="B81" s="136" t="s">
        <v>86</v>
      </c>
    </row>
    <row r="82" spans="1:2" s="8" customFormat="1" ht="14.4" x14ac:dyDescent="0.3">
      <c r="A82" s="127"/>
      <c r="B82" s="131" t="s">
        <v>81</v>
      </c>
    </row>
    <row r="83" spans="1:2" s="8" customFormat="1" ht="14.4" x14ac:dyDescent="0.3">
      <c r="A83" s="127"/>
      <c r="B83" s="131" t="s">
        <v>82</v>
      </c>
    </row>
    <row r="84" spans="1:2" s="8" customFormat="1" ht="14.4" x14ac:dyDescent="0.3">
      <c r="A84" s="127"/>
      <c r="B84" s="131" t="s">
        <v>83</v>
      </c>
    </row>
    <row r="85" spans="1:2" ht="13.8" x14ac:dyDescent="0.25">
      <c r="A85" s="126"/>
      <c r="B85" s="130"/>
    </row>
    <row r="86" spans="1:2" ht="13.8" x14ac:dyDescent="0.25">
      <c r="A86" s="133" t="s">
        <v>6</v>
      </c>
      <c r="B86" s="136" t="s">
        <v>87</v>
      </c>
    </row>
    <row r="87" spans="1:2" s="8" customFormat="1" ht="41.4" x14ac:dyDescent="0.25">
      <c r="A87" s="127"/>
      <c r="B87" s="116" t="s">
        <v>75</v>
      </c>
    </row>
    <row r="88" spans="1:2" s="8" customFormat="1" ht="14.4" x14ac:dyDescent="0.3">
      <c r="A88" s="127"/>
      <c r="B88" s="129" t="s">
        <v>77</v>
      </c>
    </row>
    <row r="89" spans="1:2" s="8" customFormat="1" ht="41.4" x14ac:dyDescent="0.25">
      <c r="A89" s="127"/>
      <c r="B89" s="135" t="s">
        <v>78</v>
      </c>
    </row>
    <row r="90" spans="1:2" ht="13.8" x14ac:dyDescent="0.25">
      <c r="A90" s="126"/>
      <c r="B90" s="126"/>
    </row>
    <row r="91" spans="1:2" ht="13.8" x14ac:dyDescent="0.25">
      <c r="A91" s="133" t="s">
        <v>6</v>
      </c>
      <c r="B91" s="138" t="s">
        <v>88</v>
      </c>
    </row>
    <row r="92" spans="1:2" ht="27.6" x14ac:dyDescent="0.25">
      <c r="A92" s="114"/>
      <c r="B92" s="131" t="s">
        <v>20</v>
      </c>
    </row>
    <row r="94" spans="1:2" x14ac:dyDescent="0.25">
      <c r="A94" s="17" t="s">
        <v>23</v>
      </c>
    </row>
  </sheetData>
  <mergeCells count="6">
    <mergeCell ref="A38:B38"/>
    <mergeCell ref="A49:B49"/>
    <mergeCell ref="A68:B68"/>
    <mergeCell ref="A13:B13"/>
    <mergeCell ref="A65:B65"/>
    <mergeCell ref="A24:B24"/>
  </mergeCells>
  <phoneticPr fontId="3" type="noConversion"/>
  <hyperlinks>
    <hyperlink ref="B9" r:id="rId1" xr:uid="{00000000-0004-0000-0200-000000000000}"/>
    <hyperlink ref="A2" r:id="rId2" xr:uid="{00000000-0004-0000-0200-000001000000}"/>
    <hyperlink ref="B36" r:id="rId3" xr:uid="{00000000-0004-0000-0200-000002000000}"/>
  </hyperlinks>
  <pageMargins left="0.5" right="0.5" top="0.25" bottom="0.25" header="0.5" footer="0.5"/>
  <pageSetup orientation="portrait" r:id="rId4"/>
  <headerFooter alignWithMargins="0"/>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GanttChart</vt:lpstr>
      <vt:lpstr>Help</vt:lpstr>
      <vt:lpstr>GanttChart!prevWBS</vt:lpstr>
      <vt:lpstr>GanttChart!Print_Area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Kim Chang Heon</cp:lastModifiedBy>
  <cp:lastPrinted>2018-02-12T20:25:38Z</cp:lastPrinted>
  <dcterms:created xsi:type="dcterms:W3CDTF">2010-06-09T16:05:03Z</dcterms:created>
  <dcterms:modified xsi:type="dcterms:W3CDTF">2019-10-11T08:19:02Z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